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5955" yWindow="-15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5725"/>
</workbook>
</file>

<file path=xl/calcChain.xml><?xml version="1.0" encoding="utf-8"?>
<calcChain xmlns="http://schemas.openxmlformats.org/spreadsheetml/2006/main">
  <c r="H8" i="8"/>
  <c r="H11"/>
  <c r="H13"/>
  <c r="H16"/>
  <c r="H18"/>
  <c r="H20"/>
  <c r="H24"/>
  <c r="H26"/>
  <c r="H29"/>
  <c r="H32"/>
  <c r="H38"/>
  <c r="H39"/>
  <c r="H43"/>
  <c r="H45"/>
  <c r="H47"/>
  <c r="H49"/>
  <c r="H52"/>
  <c r="H55"/>
  <c r="H57"/>
  <c r="H60"/>
  <c r="H62"/>
  <c r="H63"/>
  <c r="H67"/>
  <c r="H68"/>
  <c r="C12" i="9" s="1"/>
  <c r="H72" i="8"/>
  <c r="H75"/>
  <c r="H76" s="1"/>
  <c r="C13" i="9" s="1"/>
  <c r="H80" i="8"/>
  <c r="H82"/>
  <c r="C14" i="9" s="1"/>
  <c r="H86" i="8"/>
  <c r="H88"/>
  <c r="H90"/>
  <c r="H91"/>
  <c r="C15" i="9" s="1"/>
  <c r="H95" i="8"/>
  <c r="H98"/>
  <c r="H101"/>
  <c r="H103"/>
  <c r="H106"/>
  <c r="H107"/>
  <c r="C16" i="9" s="1"/>
  <c r="H111" i="8"/>
  <c r="H113"/>
  <c r="H115"/>
  <c r="H117"/>
  <c r="H119"/>
  <c r="H121"/>
  <c r="H123"/>
  <c r="H125"/>
  <c r="H127"/>
  <c r="H129"/>
  <c r="H134"/>
  <c r="H136"/>
  <c r="H138"/>
  <c r="H140"/>
  <c r="H142"/>
  <c r="H145"/>
  <c r="H147"/>
  <c r="H149"/>
  <c r="H151"/>
  <c r="H153"/>
  <c r="H158"/>
  <c r="H160"/>
  <c r="C19" i="9" s="1"/>
  <c r="I160" i="8"/>
  <c r="D19" i="9" s="1"/>
  <c r="A19"/>
  <c r="B19"/>
  <c r="I154" i="8"/>
  <c r="D18" i="9" s="1"/>
  <c r="A18"/>
  <c r="B18"/>
  <c r="I130" i="8"/>
  <c r="D17" i="9" s="1"/>
  <c r="A17"/>
  <c r="B17"/>
  <c r="I107" i="8"/>
  <c r="D16" i="9" s="1"/>
  <c r="A16"/>
  <c r="B16"/>
  <c r="I91" i="8"/>
  <c r="D15" i="9" s="1"/>
  <c r="A15"/>
  <c r="B15"/>
  <c r="I82" i="8"/>
  <c r="D14" i="9" s="1"/>
  <c r="A14"/>
  <c r="B14"/>
  <c r="D13"/>
  <c r="I76" i="8"/>
  <c r="A13" i="9"/>
  <c r="B13"/>
  <c r="I68" i="8"/>
  <c r="D12" i="9" s="1"/>
  <c r="A12"/>
  <c r="B12"/>
  <c r="D11"/>
  <c r="I63" i="8"/>
  <c r="C11" i="9"/>
  <c r="A11"/>
  <c r="B11"/>
  <c r="I39" i="8"/>
  <c r="D10" i="9" s="1"/>
  <c r="C10"/>
  <c r="A10"/>
  <c r="B10"/>
  <c r="I34" i="8"/>
  <c r="D9" i="9" s="1"/>
  <c r="A9"/>
  <c r="B9"/>
  <c r="B5"/>
  <c r="B4"/>
  <c r="A5" i="10"/>
  <c r="C10"/>
  <c r="C11"/>
  <c r="H154" i="8" l="1"/>
  <c r="C18" i="9" s="1"/>
  <c r="H130" i="8"/>
  <c r="C17" i="9" s="1"/>
  <c r="H34" i="8"/>
  <c r="C9" i="9" s="1"/>
  <c r="H163" i="8"/>
  <c r="I166"/>
  <c r="C22" i="10" l="1"/>
  <c r="D25" i="9"/>
  <c r="F163" i="8"/>
  <c r="F164" s="1"/>
  <c r="C19" i="10"/>
  <c r="C22" i="9"/>
  <c r="C23" l="1"/>
  <c r="C25" s="1"/>
  <c r="H164" i="8"/>
  <c r="H166" s="1"/>
  <c r="F166"/>
  <c r="C21" i="10"/>
  <c r="C18" s="1"/>
</calcChain>
</file>

<file path=xl/sharedStrings.xml><?xml version="1.0" encoding="utf-8"?>
<sst xmlns="http://schemas.openxmlformats.org/spreadsheetml/2006/main" count="281" uniqueCount="190">
  <si>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</si>
  <si>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</si>
  <si>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</si>
  <si>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</si>
  <si>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</si>
  <si>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</si>
  <si>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</si>
  <si>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</si>
  <si>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</si>
  <si>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</si>
  <si>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</si>
  <si>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</si>
  <si>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</si>
  <si>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</si>
  <si>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</si>
  <si>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</si>
  <si>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</si>
  <si>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</si>
  <si>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</si>
  <si>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</si>
  <si>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</si>
  <si>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POLOŽKOVÝ ROZPOČET OBJEKTU</t>
  </si>
  <si>
    <t>Stavba:</t>
  </si>
  <si>
    <t>Objekt: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</si>
  <si>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</si>
  <si>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</si>
  <si>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</si>
  <si>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</si>
  <si>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</si>
  <si>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</si>
  <si>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</si>
  <si>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2830010 - Přípojka vody a kanalizace                        </t>
  </si>
  <si>
    <t xml:space="preserve">                                                  </t>
  </si>
  <si>
    <t xml:space="preserve">ZEMNI PRACE STAVEBNI                              </t>
  </si>
  <si>
    <t xml:space="preserve">C13220-1201   </t>
  </si>
  <si>
    <t xml:space="preserve">Hlb rýh 2000mm hor 3 100m3    *                   </t>
  </si>
  <si>
    <t xml:space="preserve">m3  </t>
  </si>
  <si>
    <t xml:space="preserve">              </t>
  </si>
  <si>
    <t>+</t>
  </si>
  <si>
    <t xml:space="preserve">4.5*1.5*0.6+8.5*1.5*1                             </t>
  </si>
  <si>
    <t xml:space="preserve">C13220-1209   </t>
  </si>
  <si>
    <t xml:space="preserve">Přípl za lepivost rýh v horn.3    *               </t>
  </si>
  <si>
    <t xml:space="preserve">C15110-1101   </t>
  </si>
  <si>
    <t xml:space="preserve">Pažení příložné hl.do 2m rýhy   *                 </t>
  </si>
  <si>
    <t xml:space="preserve">m2  </t>
  </si>
  <si>
    <t xml:space="preserve">13*1.5*2                                          </t>
  </si>
  <si>
    <t xml:space="preserve">C15110-1111   </t>
  </si>
  <si>
    <t xml:space="preserve">Odstranění pažení rýh hl. 2m příl.*               </t>
  </si>
  <si>
    <t xml:space="preserve">C16110-1101   </t>
  </si>
  <si>
    <t xml:space="preserve">Svislé přemíst výkopku horn4 2.5m *               </t>
  </si>
  <si>
    <t xml:space="preserve">C16230-1101   </t>
  </si>
  <si>
    <t xml:space="preserve">Vodorovné přem.výkopku do 500m 1-4 *              </t>
  </si>
  <si>
    <t xml:space="preserve">lože          </t>
  </si>
  <si>
    <t xml:space="preserve">4.5*0.6*0.1+8.5*1*0.1                             </t>
  </si>
  <si>
    <t xml:space="preserve">obsyp         </t>
  </si>
  <si>
    <t xml:space="preserve">4.5*0.6*0.32+8.5*1*0.4                            </t>
  </si>
  <si>
    <t xml:space="preserve">C17120-1101   </t>
  </si>
  <si>
    <t xml:space="preserve">Násypy nezhutněné  *                              </t>
  </si>
  <si>
    <t xml:space="preserve">C17410-1101   </t>
  </si>
  <si>
    <t xml:space="preserve">Zásyp zhutnění jam   *                            </t>
  </si>
  <si>
    <t xml:space="preserve">16.8-5.384                                        </t>
  </si>
  <si>
    <t xml:space="preserve">C17510-1101   </t>
  </si>
  <si>
    <t xml:space="preserve">Obsyp potr bez prohoz sypaniny *                  </t>
  </si>
  <si>
    <t xml:space="preserve">4.264-8.5*3.14*0.06*0.06-13*3.14*0.012*0.012      </t>
  </si>
  <si>
    <t xml:space="preserve">58331183      </t>
  </si>
  <si>
    <t xml:space="preserve">Kamenivo těž.drobné fr.0-4 Z                      </t>
  </si>
  <si>
    <t xml:space="preserve">4.162*1.1*1.02                                    </t>
  </si>
  <si>
    <t>Oddíl celkem</t>
  </si>
  <si>
    <t xml:space="preserve">VODOROVNE KONSTRUKCE                              </t>
  </si>
  <si>
    <t xml:space="preserve">C45157-3111   </t>
  </si>
  <si>
    <t xml:space="preserve">Lože výkopu ze štěrkopísku  *                     </t>
  </si>
  <si>
    <t xml:space="preserve">POTRUBI                                           </t>
  </si>
  <si>
    <t xml:space="preserve">C89224-1111   </t>
  </si>
  <si>
    <t xml:space="preserve">Tlak zkouška vodov potr DN do 80 *                </t>
  </si>
  <si>
    <t xml:space="preserve">m   </t>
  </si>
  <si>
    <t xml:space="preserve">C89223-3111   </t>
  </si>
  <si>
    <t xml:space="preserve">Dezinfekce vodov potr DN do 70                    </t>
  </si>
  <si>
    <t xml:space="preserve">C87115-1121   </t>
  </si>
  <si>
    <t xml:space="preserve">Mtž potr výkop tr polyetyl DN 25                  </t>
  </si>
  <si>
    <t xml:space="preserve">28613931      </t>
  </si>
  <si>
    <t xml:space="preserve">Trubka tlak PEHD D 25x3  PN10                     </t>
  </si>
  <si>
    <t xml:space="preserve">13*1.015                                          </t>
  </si>
  <si>
    <t xml:space="preserve">C81726-4111   </t>
  </si>
  <si>
    <t xml:space="preserve">Mtž B útesů s hrdlem DN 100                       </t>
  </si>
  <si>
    <t xml:space="preserve">kus </t>
  </si>
  <si>
    <t xml:space="preserve">napojení na stávaj.šachtu                         </t>
  </si>
  <si>
    <t xml:space="preserve">R87131-3121   </t>
  </si>
  <si>
    <t xml:space="preserve">Mtž potr PVC ov do 20pr DN 100  *                 </t>
  </si>
  <si>
    <t xml:space="preserve">28611131      </t>
  </si>
  <si>
    <t xml:space="preserve">Trub PVC kan.hrd o KGEM 100x3 dl.1m               </t>
  </si>
  <si>
    <t xml:space="preserve">5.5*1.093                                         </t>
  </si>
  <si>
    <t xml:space="preserve">C87731-3123   </t>
  </si>
  <si>
    <t xml:space="preserve">Mtž tvar PVC ov jednoos DN150                     </t>
  </si>
  <si>
    <t xml:space="preserve">28650433      </t>
  </si>
  <si>
    <t xml:space="preserve">Koleno odpad PVC KG D110/87,5 st                  </t>
  </si>
  <si>
    <t xml:space="preserve">ks  </t>
  </si>
  <si>
    <t xml:space="preserve">PRESUN HMOT                                       </t>
  </si>
  <si>
    <t xml:space="preserve">C99827-6101   </t>
  </si>
  <si>
    <t xml:space="preserve">Přesun hm tr.plas.otevř.výkop  *                  </t>
  </si>
  <si>
    <t xml:space="preserve">t   </t>
  </si>
  <si>
    <t xml:space="preserve">M21-810001/70 </t>
  </si>
  <si>
    <t xml:space="preserve">Mtž.kabel ulož.volně výkop/kanál                  </t>
  </si>
  <si>
    <t xml:space="preserve">CYKY 2x1,5                                        </t>
  </si>
  <si>
    <t xml:space="preserve">34140824      </t>
  </si>
  <si>
    <t xml:space="preserve">Vodič CY černý 2,50 drát                          </t>
  </si>
  <si>
    <t xml:space="preserve">46-M ZEMNI PRACE PRO ELEKROMONTAZE                </t>
  </si>
  <si>
    <t xml:space="preserve">M46-490012/01 </t>
  </si>
  <si>
    <t xml:space="preserve">Zakrytí kabelu výstraž.folií PVC                  </t>
  </si>
  <si>
    <t xml:space="preserve">šířka 33 cm                                       </t>
  </si>
  <si>
    <t xml:space="preserve">IZOLACE TEPELNE                                   </t>
  </si>
  <si>
    <t>C71346-2112/99</t>
  </si>
  <si>
    <t xml:space="preserve">Izol potrubí skruž PE spona DN 20                 </t>
  </si>
  <si>
    <t xml:space="preserve">28695122      </t>
  </si>
  <si>
    <t xml:space="preserve">Izolace potrubi MIRELON 22  tl.9mm                </t>
  </si>
  <si>
    <t xml:space="preserve">C99871-3101   </t>
  </si>
  <si>
    <t xml:space="preserve">Přesun hm izol.tepel.výška  6m  *                 </t>
  </si>
  <si>
    <t xml:space="preserve">VNITRNI KANALIZACE                                </t>
  </si>
  <si>
    <t>C72117-4043/98</t>
  </si>
  <si>
    <t xml:space="preserve">Potrubí z PP HT Systém                            </t>
  </si>
  <si>
    <t xml:space="preserve">připojovací hrdlové DN 50                         </t>
  </si>
  <si>
    <t>C72117-4042/98</t>
  </si>
  <si>
    <t xml:space="preserve">připojovací hrdlové DN 40                         </t>
  </si>
  <si>
    <t xml:space="preserve">C72119-4104   </t>
  </si>
  <si>
    <t xml:space="preserve">Vyvedení kanal výpustek D 40                      </t>
  </si>
  <si>
    <t xml:space="preserve">C72129-0111   </t>
  </si>
  <si>
    <t xml:space="preserve">Zkouška těs kanal vodou -DN 125                   </t>
  </si>
  <si>
    <t xml:space="preserve">5.5+0.5+1                                         </t>
  </si>
  <si>
    <t xml:space="preserve">C99872-1101   </t>
  </si>
  <si>
    <t xml:space="preserve">Přesun hm kanalizace výška  6m  *                 </t>
  </si>
  <si>
    <t xml:space="preserve">VNITRNI VODOVOD                                   </t>
  </si>
  <si>
    <t>R72217-1221/02</t>
  </si>
  <si>
    <t xml:space="preserve">Potrubí Ekoplastik D 20/2,8 PN 16                 </t>
  </si>
  <si>
    <t xml:space="preserve">C72219-0401   </t>
  </si>
  <si>
    <t xml:space="preserve">Upev vypust DN 15                                 </t>
  </si>
  <si>
    <t xml:space="preserve">C72217-0943   </t>
  </si>
  <si>
    <t xml:space="preserve">Potrubí rPE spojka K 285 G 3/4"                   </t>
  </si>
  <si>
    <t xml:space="preserve">C72222-9101   </t>
  </si>
  <si>
    <t xml:space="preserve">Mtž vodov armatur 1závit G 1/2                    </t>
  </si>
  <si>
    <t xml:space="preserve">55196174      </t>
  </si>
  <si>
    <t xml:space="preserve">Kohout vypouš.Giacomini R 608 D 1/2"              </t>
  </si>
  <si>
    <t xml:space="preserve">C72223-9102   </t>
  </si>
  <si>
    <t xml:space="preserve">Mtž vodov armatur 2závit G 3/4                    </t>
  </si>
  <si>
    <t xml:space="preserve">55121203      </t>
  </si>
  <si>
    <t xml:space="preserve">Kohouty kulové Giacomini R250D 3/4"               </t>
  </si>
  <si>
    <t xml:space="preserve">C72229-0226   </t>
  </si>
  <si>
    <t xml:space="preserve">Zkouška tlak potr -DN 50                          </t>
  </si>
  <si>
    <t xml:space="preserve">C72229-0234   </t>
  </si>
  <si>
    <t xml:space="preserve">Proplach a dezinfekce -DN 80                      </t>
  </si>
  <si>
    <t xml:space="preserve">C99872-2101   </t>
  </si>
  <si>
    <t xml:space="preserve">Přesun hm vodovod výška  6m   *                   </t>
  </si>
  <si>
    <t xml:space="preserve">ZARIZOVACI PREDMETY                               </t>
  </si>
  <si>
    <t xml:space="preserve">C72521-9401   </t>
  </si>
  <si>
    <t xml:space="preserve">Mtž umyvadel du na šroub do zdi                   </t>
  </si>
  <si>
    <t>soub</t>
  </si>
  <si>
    <t xml:space="preserve">64297022      </t>
  </si>
  <si>
    <t xml:space="preserve">Umyvadlo stand.LYRA PLUS 55cm                     </t>
  </si>
  <si>
    <t xml:space="preserve">C72581-0401   </t>
  </si>
  <si>
    <t xml:space="preserve">Ventil rohový -trub T 66 G 1/2                    </t>
  </si>
  <si>
    <t xml:space="preserve">R72553-0113   </t>
  </si>
  <si>
    <t xml:space="preserve">Montáž el.průt.ohřívače vody 3,5kw                </t>
  </si>
  <si>
    <t xml:space="preserve">54196170      </t>
  </si>
  <si>
    <t xml:space="preserve">Zásob.ohřív.el.Dražice CLOSE-IN 10l               </t>
  </si>
  <si>
    <t xml:space="preserve">pod umyvadlo                                      </t>
  </si>
  <si>
    <t xml:space="preserve">C72582-9301   </t>
  </si>
  <si>
    <t xml:space="preserve">Mtž baterie umyv a dřez stojánkG1/2               </t>
  </si>
  <si>
    <t xml:space="preserve">55199960      </t>
  </si>
  <si>
    <t xml:space="preserve">Baterie stoj.umyv.Lyra plus                       </t>
  </si>
  <si>
    <t xml:space="preserve"> ks </t>
  </si>
  <si>
    <t xml:space="preserve">C72586-9101   </t>
  </si>
  <si>
    <t xml:space="preserve">Mtž uzávěrka zápach -D 40 umyv                    </t>
  </si>
  <si>
    <t xml:space="preserve">55161491      </t>
  </si>
  <si>
    <t xml:space="preserve">Sifon umyvadlový chrom DN 40                      </t>
  </si>
  <si>
    <t xml:space="preserve">C99872-5101   </t>
  </si>
  <si>
    <t xml:space="preserve">Zařiz předm přesun hmot výška -6m                 </t>
  </si>
  <si>
    <t xml:space="preserve">DOPOČTY PRIRAZEK                                  </t>
  </si>
  <si>
    <t xml:space="preserve">C0941/01      </t>
  </si>
  <si>
    <t xml:space="preserve">Vrn HSV - zednické výpomoce                       </t>
  </si>
  <si>
    <t xml:space="preserve">kpl </t>
  </si>
  <si>
    <t xml:space="preserve">prostup+opravy v místě napoj.na stáv.vod          </t>
  </si>
  <si>
    <t>REKAPITULACE:</t>
  </si>
  <si>
    <t>Celkem</t>
  </si>
  <si>
    <t>Daň z přidané hodnoty:</t>
  </si>
  <si>
    <t>Cena včetně DPH:</t>
  </si>
  <si>
    <t xml:space="preserve">            </t>
  </si>
  <si>
    <t xml:space="preserve">Hlaváčková          </t>
  </si>
  <si>
    <t xml:space="preserve">283 - Útvina č.p.80-objekt uložení zahradní techniky                    </t>
  </si>
  <si>
    <t xml:space="preserve">21-M ELEKTROMONTAZE                    </t>
  </si>
  <si>
    <t>Stanislav Srnka</t>
  </si>
  <si>
    <t>DPH 21%:</t>
  </si>
  <si>
    <t>21% daň z PH 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</si>
</sst>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5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67"/>
  <sheetViews>
    <sheetView tabSelected="1" topLeftCell="A138" workbookViewId="0">
      <selection activeCell="G170" sqref="G170"/>
    </sheetView>
  </sheetViews>
  <sheetFormatPr defaultRowHeight="11.25"/>
  <cols>
    <col min="1" max="1" width="3.7109375" style="1" customWidth="1"/>
    <col min="2" max="2" width="12.140625" style="13" customWidth="1"/>
    <col min="3" max="3" width="1.28515625" style="1" customWidth="1"/>
    <col min="4" max="4" width="29" style="13" customWidth="1"/>
    <col min="5" max="5" width="3.5703125" style="1" customWidth="1"/>
    <col min="6" max="6" width="9.7109375" style="31" customWidth="1"/>
    <col min="7" max="7" width="8.5703125" style="31" customWidth="1"/>
    <col min="8" max="8" width="10.28515625" style="31" customWidth="1"/>
    <col min="9" max="9" width="8.5703125" style="4" customWidth="1"/>
    <col min="10" max="16384" width="9.140625" style="1"/>
  </cols>
  <sheetData>
    <row r="1" spans="1:9">
      <c r="A1" s="1" t="s">
        <v>0</v>
      </c>
      <c r="D1" s="13" t="s">
        <v>185</v>
      </c>
    </row>
    <row r="2" spans="1:9">
      <c r="A2" s="1" t="s">
        <v>1</v>
      </c>
      <c r="D2" s="13" t="s">
        <v>31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>
      <c r="A5" s="2"/>
      <c r="B5" s="33" t="s">
        <v>32</v>
      </c>
      <c r="C5" s="3"/>
      <c r="D5" s="15"/>
      <c r="E5" s="2"/>
      <c r="F5" s="57"/>
      <c r="G5" s="57"/>
      <c r="H5" s="67"/>
    </row>
    <row r="6" spans="1:9">
      <c r="A6" s="35">
        <v>1</v>
      </c>
      <c r="B6" s="34" t="s">
        <v>33</v>
      </c>
      <c r="F6" s="68"/>
    </row>
    <row r="8" spans="1:9">
      <c r="A8" s="1">
        <v>1</v>
      </c>
      <c r="B8" s="13" t="s">
        <v>34</v>
      </c>
      <c r="D8" s="13" t="s">
        <v>35</v>
      </c>
      <c r="E8" s="1" t="s">
        <v>36</v>
      </c>
      <c r="F8" s="31">
        <v>16.8</v>
      </c>
      <c r="G8" s="31">
        <v>320</v>
      </c>
      <c r="H8" s="31">
        <f>F8*G8</f>
        <v>5376</v>
      </c>
      <c r="I8" s="4">
        <v>0</v>
      </c>
    </row>
    <row r="9" spans="1:9">
      <c r="B9" s="13" t="s">
        <v>37</v>
      </c>
      <c r="C9" s="1" t="s">
        <v>38</v>
      </c>
      <c r="D9" s="13" t="s">
        <v>39</v>
      </c>
      <c r="G9" s="31">
        <v>16.8</v>
      </c>
    </row>
    <row r="11" spans="1:9">
      <c r="A11" s="1">
        <v>2</v>
      </c>
      <c r="B11" s="13" t="s">
        <v>40</v>
      </c>
      <c r="D11" s="13" t="s">
        <v>41</v>
      </c>
      <c r="E11" s="1" t="s">
        <v>36</v>
      </c>
      <c r="F11" s="31">
        <v>16.8</v>
      </c>
      <c r="G11" s="31">
        <v>20</v>
      </c>
      <c r="H11" s="31">
        <f>F11*G11</f>
        <v>336</v>
      </c>
      <c r="I11" s="4">
        <v>0</v>
      </c>
    </row>
    <row r="13" spans="1:9">
      <c r="A13" s="1">
        <v>3</v>
      </c>
      <c r="B13" s="13" t="s">
        <v>42</v>
      </c>
      <c r="D13" s="13" t="s">
        <v>43</v>
      </c>
      <c r="E13" s="1" t="s">
        <v>44</v>
      </c>
      <c r="F13" s="31">
        <v>39</v>
      </c>
      <c r="G13" s="31">
        <v>55</v>
      </c>
      <c r="H13" s="31">
        <f>F13*G13</f>
        <v>2145</v>
      </c>
      <c r="I13" s="4">
        <v>3.2759999999999997E-2</v>
      </c>
    </row>
    <row r="14" spans="1:9">
      <c r="B14" s="13" t="s">
        <v>37</v>
      </c>
      <c r="C14" s="1" t="s">
        <v>38</v>
      </c>
      <c r="D14" s="13" t="s">
        <v>45</v>
      </c>
      <c r="G14" s="31">
        <v>39</v>
      </c>
    </row>
    <row r="16" spans="1:9">
      <c r="A16" s="1">
        <v>4</v>
      </c>
      <c r="B16" s="13" t="s">
        <v>46</v>
      </c>
      <c r="D16" s="13" t="s">
        <v>47</v>
      </c>
      <c r="E16" s="1" t="s">
        <v>44</v>
      </c>
      <c r="F16" s="31">
        <v>39</v>
      </c>
      <c r="G16" s="31">
        <v>20</v>
      </c>
      <c r="H16" s="31">
        <f>F16*G16</f>
        <v>780</v>
      </c>
      <c r="I16" s="4">
        <v>0</v>
      </c>
    </row>
    <row r="18" spans="1:9">
      <c r="A18" s="1">
        <v>5</v>
      </c>
      <c r="B18" s="13" t="s">
        <v>48</v>
      </c>
      <c r="D18" s="13" t="s">
        <v>49</v>
      </c>
      <c r="E18" s="1" t="s">
        <v>36</v>
      </c>
      <c r="F18" s="31">
        <v>16.8</v>
      </c>
      <c r="G18" s="31">
        <v>35</v>
      </c>
      <c r="H18" s="31">
        <f>F18*G18</f>
        <v>588</v>
      </c>
      <c r="I18" s="4">
        <v>0</v>
      </c>
    </row>
    <row r="20" spans="1:9">
      <c r="A20" s="1">
        <v>6</v>
      </c>
      <c r="B20" s="13" t="s">
        <v>50</v>
      </c>
      <c r="D20" s="13" t="s">
        <v>51</v>
      </c>
      <c r="E20" s="1" t="s">
        <v>36</v>
      </c>
      <c r="F20" s="31">
        <v>5.3840000000000003</v>
      </c>
      <c r="G20" s="31">
        <v>52</v>
      </c>
      <c r="H20" s="31">
        <f>F20*G20</f>
        <v>279.96800000000002</v>
      </c>
      <c r="I20" s="4">
        <v>0</v>
      </c>
    </row>
    <row r="21" spans="1:9">
      <c r="B21" s="13" t="s">
        <v>52</v>
      </c>
      <c r="C21" s="1" t="s">
        <v>38</v>
      </c>
      <c r="D21" s="13" t="s">
        <v>53</v>
      </c>
      <c r="G21" s="31">
        <v>1.1200000000000001</v>
      </c>
    </row>
    <row r="22" spans="1:9">
      <c r="B22" s="13" t="s">
        <v>54</v>
      </c>
      <c r="C22" s="1" t="s">
        <v>38</v>
      </c>
      <c r="D22" s="13" t="s">
        <v>55</v>
      </c>
      <c r="G22" s="31">
        <v>4.2640000000000002</v>
      </c>
    </row>
    <row r="24" spans="1:9">
      <c r="A24" s="1">
        <v>7</v>
      </c>
      <c r="B24" s="13" t="s">
        <v>56</v>
      </c>
      <c r="D24" s="13" t="s">
        <v>57</v>
      </c>
      <c r="E24" s="1" t="s">
        <v>36</v>
      </c>
      <c r="F24" s="31">
        <v>5.3840000000000003</v>
      </c>
      <c r="G24" s="31">
        <v>21</v>
      </c>
      <c r="H24" s="31">
        <f>F24*G24</f>
        <v>113.06400000000001</v>
      </c>
      <c r="I24" s="4">
        <v>0</v>
      </c>
    </row>
    <row r="26" spans="1:9">
      <c r="A26" s="1">
        <v>8</v>
      </c>
      <c r="B26" s="13" t="s">
        <v>58</v>
      </c>
      <c r="D26" s="13" t="s">
        <v>59</v>
      </c>
      <c r="E26" s="1" t="s">
        <v>36</v>
      </c>
      <c r="F26" s="31">
        <v>11.416</v>
      </c>
      <c r="G26" s="31">
        <v>85</v>
      </c>
      <c r="H26" s="31">
        <f>F26*G26</f>
        <v>970.36</v>
      </c>
      <c r="I26" s="4">
        <v>0</v>
      </c>
    </row>
    <row r="27" spans="1:9">
      <c r="B27" s="13" t="s">
        <v>37</v>
      </c>
      <c r="C27" s="1" t="s">
        <v>38</v>
      </c>
      <c r="D27" s="13" t="s">
        <v>60</v>
      </c>
      <c r="G27" s="31">
        <v>11.416</v>
      </c>
    </row>
    <row r="29" spans="1:9">
      <c r="A29" s="1">
        <v>9</v>
      </c>
      <c r="B29" s="13" t="s">
        <v>61</v>
      </c>
      <c r="D29" s="13" t="s">
        <v>62</v>
      </c>
      <c r="E29" s="1" t="s">
        <v>36</v>
      </c>
      <c r="F29" s="31">
        <v>4.1619999999999999</v>
      </c>
      <c r="G29" s="31">
        <v>230</v>
      </c>
      <c r="H29" s="31">
        <f>F29*G29</f>
        <v>957.26</v>
      </c>
      <c r="I29" s="4">
        <v>0</v>
      </c>
    </row>
    <row r="30" spans="1:9">
      <c r="B30" s="13" t="s">
        <v>37</v>
      </c>
      <c r="C30" s="1" t="s">
        <v>38</v>
      </c>
      <c r="D30" s="13" t="s">
        <v>63</v>
      </c>
      <c r="G30" s="31">
        <v>4.1619999999999999</v>
      </c>
    </row>
    <row r="32" spans="1:9">
      <c r="A32" s="1">
        <v>10</v>
      </c>
      <c r="B32" s="13" t="s">
        <v>64</v>
      </c>
      <c r="D32" s="13" t="s">
        <v>65</v>
      </c>
      <c r="E32" s="1" t="s">
        <v>36</v>
      </c>
      <c r="F32" s="31">
        <v>4.67</v>
      </c>
      <c r="G32" s="31">
        <v>490</v>
      </c>
      <c r="H32" s="31">
        <f>F32*G32</f>
        <v>2288.3000000000002</v>
      </c>
      <c r="I32" s="4">
        <v>7.7988999999999997</v>
      </c>
    </row>
    <row r="33" spans="1:9">
      <c r="B33" s="13" t="s">
        <v>37</v>
      </c>
      <c r="C33" s="1" t="s">
        <v>38</v>
      </c>
      <c r="D33" s="13" t="s">
        <v>66</v>
      </c>
      <c r="G33" s="31">
        <v>4.67</v>
      </c>
    </row>
    <row r="34" spans="1:9">
      <c r="A34" s="38" t="s">
        <v>67</v>
      </c>
      <c r="B34" s="39"/>
      <c r="C34" s="40"/>
      <c r="D34" s="39"/>
      <c r="E34" s="40"/>
      <c r="F34" s="69"/>
      <c r="G34" s="69"/>
      <c r="H34" s="70">
        <f>SUM(H7:H33)</f>
        <v>13833.952000000001</v>
      </c>
      <c r="I34" s="41">
        <f>SUM(I7:I33)</f>
        <v>7.8316599999999994</v>
      </c>
    </row>
    <row r="35" spans="1:9">
      <c r="B35" s="34" t="s">
        <v>32</v>
      </c>
    </row>
    <row r="36" spans="1:9">
      <c r="A36" s="35">
        <v>4</v>
      </c>
      <c r="B36" s="34" t="s">
        <v>68</v>
      </c>
    </row>
    <row r="38" spans="1:9">
      <c r="A38" s="1">
        <v>11</v>
      </c>
      <c r="B38" s="13" t="s">
        <v>69</v>
      </c>
      <c r="D38" s="13" t="s">
        <v>70</v>
      </c>
      <c r="E38" s="1" t="s">
        <v>36</v>
      </c>
      <c r="F38" s="31">
        <v>1.1200000000000001</v>
      </c>
      <c r="G38" s="31">
        <v>610</v>
      </c>
      <c r="H38" s="31">
        <f>F38*G38</f>
        <v>683.2</v>
      </c>
      <c r="I38" s="4">
        <v>2.1176599999999999</v>
      </c>
    </row>
    <row r="39" spans="1:9">
      <c r="A39" s="38" t="s">
        <v>67</v>
      </c>
      <c r="B39" s="39"/>
      <c r="C39" s="40"/>
      <c r="D39" s="39"/>
      <c r="E39" s="40"/>
      <c r="F39" s="69"/>
      <c r="G39" s="69"/>
      <c r="H39" s="70">
        <f>SUM(H37:H38)</f>
        <v>683.2</v>
      </c>
      <c r="I39" s="41">
        <f>SUM(I37:I38)</f>
        <v>2.1176599999999999</v>
      </c>
    </row>
    <row r="40" spans="1:9">
      <c r="B40" s="34" t="s">
        <v>32</v>
      </c>
    </row>
    <row r="41" spans="1:9">
      <c r="A41" s="35">
        <v>8</v>
      </c>
      <c r="B41" s="34" t="s">
        <v>71</v>
      </c>
    </row>
    <row r="43" spans="1:9">
      <c r="A43" s="1">
        <v>12</v>
      </c>
      <c r="B43" s="13" t="s">
        <v>72</v>
      </c>
      <c r="D43" s="13" t="s">
        <v>73</v>
      </c>
      <c r="E43" s="1" t="s">
        <v>74</v>
      </c>
      <c r="F43" s="31">
        <v>13</v>
      </c>
      <c r="G43" s="31">
        <v>10</v>
      </c>
      <c r="H43" s="31">
        <f>F43*G43</f>
        <v>130</v>
      </c>
      <c r="I43" s="4">
        <v>0</v>
      </c>
    </row>
    <row r="45" spans="1:9">
      <c r="A45" s="1">
        <v>13</v>
      </c>
      <c r="B45" s="13" t="s">
        <v>75</v>
      </c>
      <c r="D45" s="13" t="s">
        <v>76</v>
      </c>
      <c r="E45" s="1" t="s">
        <v>74</v>
      </c>
      <c r="F45" s="31">
        <v>13</v>
      </c>
      <c r="G45" s="31">
        <v>20</v>
      </c>
      <c r="H45" s="31">
        <f>F45*G45</f>
        <v>260</v>
      </c>
      <c r="I45" s="4">
        <v>0</v>
      </c>
    </row>
    <row r="47" spans="1:9">
      <c r="A47" s="1">
        <v>14</v>
      </c>
      <c r="B47" s="13" t="s">
        <v>77</v>
      </c>
      <c r="D47" s="13" t="s">
        <v>78</v>
      </c>
      <c r="E47" s="1" t="s">
        <v>74</v>
      </c>
      <c r="F47" s="31">
        <v>13</v>
      </c>
      <c r="G47" s="31">
        <v>15</v>
      </c>
      <c r="H47" s="31">
        <f>F47*G47</f>
        <v>195</v>
      </c>
      <c r="I47" s="4">
        <v>0</v>
      </c>
    </row>
    <row r="49" spans="1:9">
      <c r="A49" s="1">
        <v>15</v>
      </c>
      <c r="B49" s="13" t="s">
        <v>79</v>
      </c>
      <c r="D49" s="13" t="s">
        <v>80</v>
      </c>
      <c r="E49" s="1" t="s">
        <v>74</v>
      </c>
      <c r="F49" s="31">
        <v>13.195</v>
      </c>
      <c r="G49" s="31">
        <v>25</v>
      </c>
      <c r="H49" s="31">
        <f>F49*G49</f>
        <v>329.875</v>
      </c>
      <c r="I49" s="4">
        <v>0</v>
      </c>
    </row>
    <row r="50" spans="1:9">
      <c r="B50" s="13" t="s">
        <v>37</v>
      </c>
      <c r="C50" s="1" t="s">
        <v>38</v>
      </c>
      <c r="D50" s="13" t="s">
        <v>81</v>
      </c>
      <c r="G50" s="31">
        <v>13.195</v>
      </c>
    </row>
    <row r="52" spans="1:9">
      <c r="A52" s="1">
        <v>16</v>
      </c>
      <c r="B52" s="13" t="s">
        <v>82</v>
      </c>
      <c r="D52" s="13" t="s">
        <v>83</v>
      </c>
      <c r="E52" s="1" t="s">
        <v>84</v>
      </c>
      <c r="F52" s="31">
        <v>1</v>
      </c>
      <c r="G52" s="31">
        <v>350</v>
      </c>
      <c r="H52" s="31">
        <f>F52*G52</f>
        <v>350</v>
      </c>
      <c r="I52" s="4">
        <v>1.98E-3</v>
      </c>
    </row>
    <row r="53" spans="1:9">
      <c r="D53" s="13" t="s">
        <v>85</v>
      </c>
    </row>
    <row r="55" spans="1:9">
      <c r="A55" s="1">
        <v>17</v>
      </c>
      <c r="B55" s="13" t="s">
        <v>86</v>
      </c>
      <c r="D55" s="13" t="s">
        <v>87</v>
      </c>
      <c r="E55" s="1" t="s">
        <v>74</v>
      </c>
      <c r="F55" s="31">
        <v>5.5</v>
      </c>
      <c r="G55" s="31">
        <v>10</v>
      </c>
      <c r="H55" s="31">
        <f>F55*G55</f>
        <v>55</v>
      </c>
      <c r="I55" s="4">
        <v>0</v>
      </c>
    </row>
    <row r="57" spans="1:9">
      <c r="A57" s="1">
        <v>18</v>
      </c>
      <c r="B57" s="13" t="s">
        <v>88</v>
      </c>
      <c r="D57" s="13" t="s">
        <v>89</v>
      </c>
      <c r="E57" s="1" t="s">
        <v>74</v>
      </c>
      <c r="F57" s="31">
        <v>6.0119999999999996</v>
      </c>
      <c r="G57" s="31">
        <v>120</v>
      </c>
      <c r="H57" s="31">
        <f>F57*G57</f>
        <v>721.43999999999994</v>
      </c>
      <c r="I57" s="4">
        <v>1.082E-2</v>
      </c>
    </row>
    <row r="58" spans="1:9">
      <c r="B58" s="13" t="s">
        <v>37</v>
      </c>
      <c r="C58" s="1" t="s">
        <v>38</v>
      </c>
      <c r="D58" s="13" t="s">
        <v>90</v>
      </c>
      <c r="G58" s="31">
        <v>6.0119999999999996</v>
      </c>
    </row>
    <row r="60" spans="1:9">
      <c r="A60" s="1">
        <v>19</v>
      </c>
      <c r="B60" s="13" t="s">
        <v>91</v>
      </c>
      <c r="D60" s="13" t="s">
        <v>92</v>
      </c>
      <c r="E60" s="1" t="s">
        <v>84</v>
      </c>
      <c r="F60" s="31">
        <v>2</v>
      </c>
      <c r="G60" s="31">
        <v>45</v>
      </c>
      <c r="H60" s="31">
        <f>F60*G60</f>
        <v>90</v>
      </c>
      <c r="I60" s="4">
        <v>2.0000000000000002E-5</v>
      </c>
    </row>
    <row r="62" spans="1:9">
      <c r="A62" s="1">
        <v>20</v>
      </c>
      <c r="B62" s="13" t="s">
        <v>93</v>
      </c>
      <c r="D62" s="13" t="s">
        <v>94</v>
      </c>
      <c r="E62" s="1" t="s">
        <v>95</v>
      </c>
      <c r="F62" s="31">
        <v>1.0149999999999999</v>
      </c>
      <c r="G62" s="31">
        <v>60</v>
      </c>
      <c r="H62" s="31">
        <f>F62*G62</f>
        <v>60.899999999999991</v>
      </c>
      <c r="I62" s="4">
        <v>3.8999999999999999E-4</v>
      </c>
    </row>
    <row r="63" spans="1:9">
      <c r="A63" s="38" t="s">
        <v>67</v>
      </c>
      <c r="B63" s="39"/>
      <c r="C63" s="40"/>
      <c r="D63" s="39"/>
      <c r="E63" s="40"/>
      <c r="F63" s="69"/>
      <c r="G63" s="69"/>
      <c r="H63" s="70">
        <f>SUM(H42:H62)</f>
        <v>2192.2150000000001</v>
      </c>
      <c r="I63" s="41">
        <f>SUM(I42:I62)</f>
        <v>1.3209999999999998E-2</v>
      </c>
    </row>
    <row r="64" spans="1:9">
      <c r="B64" s="34" t="s">
        <v>32</v>
      </c>
    </row>
    <row r="65" spans="1:9">
      <c r="A65" s="35">
        <v>99</v>
      </c>
      <c r="B65" s="34" t="s">
        <v>96</v>
      </c>
    </row>
    <row r="67" spans="1:9">
      <c r="A67" s="1">
        <v>21</v>
      </c>
      <c r="B67" s="13" t="s">
        <v>97</v>
      </c>
      <c r="D67" s="13" t="s">
        <v>98</v>
      </c>
      <c r="E67" s="1" t="s">
        <v>99</v>
      </c>
      <c r="F67" s="31">
        <v>9.9629999999999992</v>
      </c>
      <c r="G67" s="31">
        <v>120</v>
      </c>
      <c r="H67" s="31">
        <f>F67*G67</f>
        <v>1195.56</v>
      </c>
      <c r="I67" s="4">
        <v>0</v>
      </c>
    </row>
    <row r="68" spans="1:9">
      <c r="A68" s="38" t="s">
        <v>67</v>
      </c>
      <c r="B68" s="39"/>
      <c r="C68" s="40"/>
      <c r="D68" s="39"/>
      <c r="E68" s="40"/>
      <c r="F68" s="69"/>
      <c r="G68" s="69"/>
      <c r="H68" s="70">
        <f>SUM(H66:H67)</f>
        <v>1195.56</v>
      </c>
      <c r="I68" s="41">
        <f>SUM(I66:I67)</f>
        <v>0</v>
      </c>
    </row>
    <row r="69" spans="1:9">
      <c r="B69" s="34" t="s">
        <v>32</v>
      </c>
    </row>
    <row r="70" spans="1:9">
      <c r="A70" s="35">
        <v>621</v>
      </c>
      <c r="B70" s="34" t="s">
        <v>186</v>
      </c>
    </row>
    <row r="72" spans="1:9">
      <c r="A72" s="1">
        <v>22</v>
      </c>
      <c r="B72" s="13" t="s">
        <v>100</v>
      </c>
      <c r="D72" s="13" t="s">
        <v>101</v>
      </c>
      <c r="E72" s="1" t="s">
        <v>74</v>
      </c>
      <c r="F72" s="31">
        <v>13</v>
      </c>
      <c r="G72" s="31">
        <v>10</v>
      </c>
      <c r="H72" s="31">
        <f>F72*G72</f>
        <v>130</v>
      </c>
      <c r="I72" s="4">
        <v>0</v>
      </c>
    </row>
    <row r="73" spans="1:9">
      <c r="D73" s="13" t="s">
        <v>102</v>
      </c>
    </row>
    <row r="75" spans="1:9">
      <c r="A75" s="1">
        <v>23</v>
      </c>
      <c r="B75" s="13" t="s">
        <v>103</v>
      </c>
      <c r="D75" s="13" t="s">
        <v>104</v>
      </c>
      <c r="E75" s="1" t="s">
        <v>74</v>
      </c>
      <c r="F75" s="31">
        <v>13</v>
      </c>
      <c r="G75" s="31">
        <v>12</v>
      </c>
      <c r="H75" s="31">
        <f>F75*G75</f>
        <v>156</v>
      </c>
      <c r="I75" s="4">
        <v>3.8999999999999999E-4</v>
      </c>
    </row>
    <row r="76" spans="1:9">
      <c r="A76" s="38" t="s">
        <v>67</v>
      </c>
      <c r="B76" s="39"/>
      <c r="C76" s="40"/>
      <c r="D76" s="39"/>
      <c r="E76" s="40"/>
      <c r="F76" s="69"/>
      <c r="G76" s="69"/>
      <c r="H76" s="70">
        <f>SUM(H71:H75)</f>
        <v>286</v>
      </c>
      <c r="I76" s="41">
        <f>SUM(I71:I75)</f>
        <v>3.8999999999999999E-4</v>
      </c>
    </row>
    <row r="77" spans="1:9">
      <c r="B77" s="34" t="s">
        <v>32</v>
      </c>
    </row>
    <row r="78" spans="1:9">
      <c r="A78" s="35">
        <v>646</v>
      </c>
      <c r="B78" s="34" t="s">
        <v>105</v>
      </c>
    </row>
    <row r="80" spans="1:9">
      <c r="A80" s="1">
        <v>24</v>
      </c>
      <c r="B80" s="13" t="s">
        <v>106</v>
      </c>
      <c r="D80" s="13" t="s">
        <v>107</v>
      </c>
      <c r="E80" s="1" t="s">
        <v>74</v>
      </c>
      <c r="F80" s="31">
        <v>13</v>
      </c>
      <c r="G80" s="31">
        <v>20</v>
      </c>
      <c r="H80" s="31">
        <f>F80*G80</f>
        <v>260</v>
      </c>
      <c r="I80" s="4">
        <v>0</v>
      </c>
    </row>
    <row r="81" spans="1:9">
      <c r="D81" s="13" t="s">
        <v>108</v>
      </c>
    </row>
    <row r="82" spans="1:9">
      <c r="A82" s="38" t="s">
        <v>67</v>
      </c>
      <c r="B82" s="39"/>
      <c r="C82" s="40"/>
      <c r="D82" s="39"/>
      <c r="E82" s="40"/>
      <c r="F82" s="69"/>
      <c r="G82" s="69"/>
      <c r="H82" s="70">
        <f>SUM(H79:H81)</f>
        <v>260</v>
      </c>
      <c r="I82" s="41">
        <f>SUM(I79:I81)</f>
        <v>0</v>
      </c>
    </row>
    <row r="83" spans="1:9">
      <c r="B83" s="34" t="s">
        <v>32</v>
      </c>
    </row>
    <row r="84" spans="1:9">
      <c r="A84" s="35">
        <v>713</v>
      </c>
      <c r="B84" s="34" t="s">
        <v>109</v>
      </c>
    </row>
    <row r="86" spans="1:9">
      <c r="A86" s="1">
        <v>25</v>
      </c>
      <c r="B86" s="13" t="s">
        <v>110</v>
      </c>
      <c r="D86" s="13" t="s">
        <v>111</v>
      </c>
      <c r="E86" s="1" t="s">
        <v>74</v>
      </c>
      <c r="F86" s="31">
        <v>5</v>
      </c>
      <c r="G86" s="31">
        <v>15</v>
      </c>
      <c r="H86" s="31">
        <f>F86*G86</f>
        <v>75</v>
      </c>
      <c r="I86" s="4">
        <v>1.4999999999999999E-4</v>
      </c>
    </row>
    <row r="88" spans="1:9">
      <c r="A88" s="1">
        <v>26</v>
      </c>
      <c r="B88" s="13" t="s">
        <v>112</v>
      </c>
      <c r="D88" s="13" t="s">
        <v>113</v>
      </c>
      <c r="E88" s="1" t="s">
        <v>74</v>
      </c>
      <c r="F88" s="31">
        <v>5</v>
      </c>
      <c r="G88" s="31">
        <v>12</v>
      </c>
      <c r="H88" s="31">
        <f>F88*G88</f>
        <v>60</v>
      </c>
      <c r="I88" s="4">
        <v>0</v>
      </c>
    </row>
    <row r="90" spans="1:9">
      <c r="A90" s="1">
        <v>27</v>
      </c>
      <c r="B90" s="13" t="s">
        <v>114</v>
      </c>
      <c r="D90" s="13" t="s">
        <v>115</v>
      </c>
      <c r="E90" s="1" t="s">
        <v>99</v>
      </c>
      <c r="F90" s="31">
        <v>1E-3</v>
      </c>
      <c r="G90" s="31">
        <v>500</v>
      </c>
      <c r="H90" s="31">
        <f>F90*G90</f>
        <v>0.5</v>
      </c>
      <c r="I90" s="4">
        <v>0</v>
      </c>
    </row>
    <row r="91" spans="1:9">
      <c r="A91" s="38" t="s">
        <v>67</v>
      </c>
      <c r="B91" s="39"/>
      <c r="C91" s="40"/>
      <c r="D91" s="39"/>
      <c r="E91" s="40"/>
      <c r="F91" s="69"/>
      <c r="G91" s="69"/>
      <c r="H91" s="70">
        <f>SUM(H85:H90)</f>
        <v>135.5</v>
      </c>
      <c r="I91" s="41">
        <f>SUM(I85:I90)</f>
        <v>1.4999999999999999E-4</v>
      </c>
    </row>
    <row r="92" spans="1:9">
      <c r="B92" s="34" t="s">
        <v>32</v>
      </c>
    </row>
    <row r="93" spans="1:9">
      <c r="A93" s="35">
        <v>721</v>
      </c>
      <c r="B93" s="34" t="s">
        <v>116</v>
      </c>
    </row>
    <row r="95" spans="1:9">
      <c r="A95" s="1">
        <v>28</v>
      </c>
      <c r="B95" s="13" t="s">
        <v>117</v>
      </c>
      <c r="D95" s="13" t="s">
        <v>118</v>
      </c>
      <c r="E95" s="1" t="s">
        <v>74</v>
      </c>
      <c r="F95" s="31">
        <v>0.5</v>
      </c>
      <c r="G95" s="31">
        <v>250</v>
      </c>
      <c r="H95" s="31">
        <f>F95*G95</f>
        <v>125</v>
      </c>
      <c r="I95" s="4">
        <v>5.1000000000000004E-4</v>
      </c>
    </row>
    <row r="96" spans="1:9">
      <c r="D96" s="13" t="s">
        <v>119</v>
      </c>
    </row>
    <row r="98" spans="1:9">
      <c r="A98" s="1">
        <v>29</v>
      </c>
      <c r="B98" s="13" t="s">
        <v>120</v>
      </c>
      <c r="D98" s="13" t="s">
        <v>118</v>
      </c>
      <c r="E98" s="1" t="s">
        <v>74</v>
      </c>
      <c r="F98" s="31">
        <v>1</v>
      </c>
      <c r="G98" s="31">
        <v>200</v>
      </c>
      <c r="H98" s="31">
        <f>F98*G98</f>
        <v>200</v>
      </c>
      <c r="I98" s="4">
        <v>8.3000000000000001E-4</v>
      </c>
    </row>
    <row r="99" spans="1:9">
      <c r="D99" s="13" t="s">
        <v>121</v>
      </c>
    </row>
    <row r="101" spans="1:9">
      <c r="A101" s="1">
        <v>30</v>
      </c>
      <c r="B101" s="13" t="s">
        <v>122</v>
      </c>
      <c r="D101" s="13" t="s">
        <v>123</v>
      </c>
      <c r="E101" s="1" t="s">
        <v>84</v>
      </c>
      <c r="F101" s="31">
        <v>1</v>
      </c>
      <c r="G101" s="31">
        <v>50</v>
      </c>
      <c r="H101" s="31">
        <f>F101*G101</f>
        <v>50</v>
      </c>
      <c r="I101" s="4">
        <v>0</v>
      </c>
    </row>
    <row r="103" spans="1:9">
      <c r="A103" s="1">
        <v>31</v>
      </c>
      <c r="B103" s="13" t="s">
        <v>124</v>
      </c>
      <c r="D103" s="13" t="s">
        <v>125</v>
      </c>
      <c r="E103" s="1" t="s">
        <v>74</v>
      </c>
      <c r="F103" s="31">
        <v>7</v>
      </c>
      <c r="G103" s="31">
        <v>10</v>
      </c>
      <c r="H103" s="31">
        <f>F103*G103</f>
        <v>70</v>
      </c>
      <c r="I103" s="4">
        <v>0</v>
      </c>
    </row>
    <row r="104" spans="1:9">
      <c r="B104" s="13" t="s">
        <v>37</v>
      </c>
      <c r="C104" s="1" t="s">
        <v>38</v>
      </c>
      <c r="D104" s="13" t="s">
        <v>126</v>
      </c>
      <c r="G104" s="31">
        <v>7</v>
      </c>
    </row>
    <row r="106" spans="1:9">
      <c r="A106" s="1">
        <v>32</v>
      </c>
      <c r="B106" s="13" t="s">
        <v>127</v>
      </c>
      <c r="D106" s="13" t="s">
        <v>128</v>
      </c>
      <c r="E106" s="1" t="s">
        <v>99</v>
      </c>
      <c r="F106" s="31">
        <v>1E-3</v>
      </c>
      <c r="G106" s="31">
        <v>500</v>
      </c>
      <c r="H106" s="31">
        <f>F106*G106</f>
        <v>0.5</v>
      </c>
      <c r="I106" s="4">
        <v>0</v>
      </c>
    </row>
    <row r="107" spans="1:9">
      <c r="A107" s="38" t="s">
        <v>67</v>
      </c>
      <c r="B107" s="39"/>
      <c r="C107" s="40"/>
      <c r="D107" s="39"/>
      <c r="E107" s="40"/>
      <c r="F107" s="69"/>
      <c r="G107" s="69"/>
      <c r="H107" s="70">
        <f>SUM(H94:H106)</f>
        <v>445.5</v>
      </c>
      <c r="I107" s="41">
        <f>SUM(I94:I106)</f>
        <v>1.34E-3</v>
      </c>
    </row>
    <row r="108" spans="1:9">
      <c r="B108" s="34" t="s">
        <v>32</v>
      </c>
    </row>
    <row r="109" spans="1:9">
      <c r="A109" s="35">
        <v>722</v>
      </c>
      <c r="B109" s="34" t="s">
        <v>129</v>
      </c>
    </row>
    <row r="111" spans="1:9">
      <c r="A111" s="1">
        <v>33</v>
      </c>
      <c r="B111" s="13" t="s">
        <v>130</v>
      </c>
      <c r="D111" s="13" t="s">
        <v>131</v>
      </c>
      <c r="E111" s="1" t="s">
        <v>74</v>
      </c>
      <c r="F111" s="31">
        <v>5</v>
      </c>
      <c r="G111" s="31">
        <v>175</v>
      </c>
      <c r="H111" s="31">
        <f>F111*G111</f>
        <v>875</v>
      </c>
      <c r="I111" s="4">
        <v>1.3500000000000001E-3</v>
      </c>
    </row>
    <row r="113" spans="1:9">
      <c r="A113" s="1">
        <v>34</v>
      </c>
      <c r="B113" s="13" t="s">
        <v>132</v>
      </c>
      <c r="D113" s="13" t="s">
        <v>133</v>
      </c>
      <c r="E113" s="1" t="s">
        <v>84</v>
      </c>
      <c r="F113" s="31">
        <v>1</v>
      </c>
      <c r="G113" s="31">
        <v>130</v>
      </c>
      <c r="H113" s="31">
        <f>F113*G113</f>
        <v>130</v>
      </c>
      <c r="I113" s="4">
        <v>0</v>
      </c>
    </row>
    <row r="115" spans="1:9">
      <c r="A115" s="1">
        <v>35</v>
      </c>
      <c r="B115" s="13" t="s">
        <v>134</v>
      </c>
      <c r="D115" s="13" t="s">
        <v>135</v>
      </c>
      <c r="E115" s="1" t="s">
        <v>84</v>
      </c>
      <c r="F115" s="31">
        <v>1</v>
      </c>
      <c r="G115" s="31">
        <v>150</v>
      </c>
      <c r="H115" s="31">
        <f>F115*G115</f>
        <v>150</v>
      </c>
      <c r="I115" s="4">
        <v>2.3000000000000001E-4</v>
      </c>
    </row>
    <row r="117" spans="1:9">
      <c r="A117" s="1">
        <v>36</v>
      </c>
      <c r="B117" s="13" t="s">
        <v>136</v>
      </c>
      <c r="D117" s="13" t="s">
        <v>137</v>
      </c>
      <c r="E117" s="1" t="s">
        <v>84</v>
      </c>
      <c r="F117" s="31">
        <v>1</v>
      </c>
      <c r="G117" s="31">
        <v>50</v>
      </c>
      <c r="H117" s="31">
        <f>F117*G117</f>
        <v>50</v>
      </c>
      <c r="I117" s="4">
        <v>6.9999999999999994E-5</v>
      </c>
    </row>
    <row r="119" spans="1:9">
      <c r="A119" s="1">
        <v>37</v>
      </c>
      <c r="B119" s="13" t="s">
        <v>138</v>
      </c>
      <c r="D119" s="13" t="s">
        <v>139</v>
      </c>
      <c r="E119" s="1" t="s">
        <v>95</v>
      </c>
      <c r="F119" s="31">
        <v>1</v>
      </c>
      <c r="G119" s="31">
        <v>190</v>
      </c>
      <c r="H119" s="31">
        <f>F119*G119</f>
        <v>190</v>
      </c>
      <c r="I119" s="4">
        <v>0</v>
      </c>
    </row>
    <row r="121" spans="1:9">
      <c r="A121" s="1">
        <v>38</v>
      </c>
      <c r="B121" s="13" t="s">
        <v>140</v>
      </c>
      <c r="D121" s="13" t="s">
        <v>141</v>
      </c>
      <c r="E121" s="1" t="s">
        <v>84</v>
      </c>
      <c r="F121" s="31">
        <v>1</v>
      </c>
      <c r="G121" s="31">
        <v>50</v>
      </c>
      <c r="H121" s="31">
        <f>F121*G121</f>
        <v>50</v>
      </c>
      <c r="I121" s="4">
        <v>2.0000000000000002E-5</v>
      </c>
    </row>
    <row r="123" spans="1:9">
      <c r="A123" s="1">
        <v>39</v>
      </c>
      <c r="B123" s="13" t="s">
        <v>142</v>
      </c>
      <c r="D123" s="13" t="s">
        <v>143</v>
      </c>
      <c r="E123" s="1" t="s">
        <v>95</v>
      </c>
      <c r="F123" s="31">
        <v>1</v>
      </c>
      <c r="G123" s="31">
        <v>210</v>
      </c>
      <c r="H123" s="31">
        <f>F123*G123</f>
        <v>210</v>
      </c>
      <c r="I123" s="4">
        <v>1E-3</v>
      </c>
    </row>
    <row r="125" spans="1:9">
      <c r="A125" s="1">
        <v>40</v>
      </c>
      <c r="B125" s="13" t="s">
        <v>144</v>
      </c>
      <c r="D125" s="13" t="s">
        <v>145</v>
      </c>
      <c r="E125" s="1" t="s">
        <v>74</v>
      </c>
      <c r="F125" s="31">
        <v>5</v>
      </c>
      <c r="G125" s="31">
        <v>25</v>
      </c>
      <c r="H125" s="31">
        <f>F125*G125</f>
        <v>125</v>
      </c>
      <c r="I125" s="4">
        <v>8.9999999999999998E-4</v>
      </c>
    </row>
    <row r="127" spans="1:9">
      <c r="A127" s="1">
        <v>41</v>
      </c>
      <c r="B127" s="13" t="s">
        <v>146</v>
      </c>
      <c r="D127" s="13" t="s">
        <v>147</v>
      </c>
      <c r="E127" s="1" t="s">
        <v>74</v>
      </c>
      <c r="F127" s="31">
        <v>5</v>
      </c>
      <c r="G127" s="31">
        <v>20</v>
      </c>
      <c r="H127" s="31">
        <f>F127*G127</f>
        <v>100</v>
      </c>
      <c r="I127" s="4">
        <v>5.0000000000000002E-5</v>
      </c>
    </row>
    <row r="129" spans="1:9">
      <c r="A129" s="1">
        <v>42</v>
      </c>
      <c r="B129" s="13" t="s">
        <v>148</v>
      </c>
      <c r="D129" s="13" t="s">
        <v>149</v>
      </c>
      <c r="E129" s="1" t="s">
        <v>99</v>
      </c>
      <c r="F129" s="31">
        <v>4.0000000000000001E-3</v>
      </c>
      <c r="G129" s="31">
        <v>500</v>
      </c>
      <c r="H129" s="31">
        <f>F129*G129</f>
        <v>2</v>
      </c>
      <c r="I129" s="4">
        <v>0</v>
      </c>
    </row>
    <row r="130" spans="1:9">
      <c r="A130" s="38" t="s">
        <v>67</v>
      </c>
      <c r="B130" s="39"/>
      <c r="C130" s="40"/>
      <c r="D130" s="39"/>
      <c r="E130" s="40"/>
      <c r="F130" s="69"/>
      <c r="G130" s="69"/>
      <c r="H130" s="70">
        <f>SUM(H110:H129)</f>
        <v>1882</v>
      </c>
      <c r="I130" s="41">
        <f>SUM(I110:I129)</f>
        <v>3.6200000000000004E-3</v>
      </c>
    </row>
    <row r="131" spans="1:9">
      <c r="B131" s="34" t="s">
        <v>32</v>
      </c>
    </row>
    <row r="132" spans="1:9">
      <c r="A132" s="35">
        <v>725</v>
      </c>
      <c r="B132" s="34" t="s">
        <v>150</v>
      </c>
    </row>
    <row r="134" spans="1:9">
      <c r="A134" s="1">
        <v>43</v>
      </c>
      <c r="B134" s="13" t="s">
        <v>151</v>
      </c>
      <c r="D134" s="13" t="s">
        <v>152</v>
      </c>
      <c r="E134" s="1" t="s">
        <v>153</v>
      </c>
      <c r="F134" s="31">
        <v>1</v>
      </c>
      <c r="G134" s="31">
        <v>350</v>
      </c>
      <c r="H134" s="31">
        <f>F134*G134</f>
        <v>350</v>
      </c>
      <c r="I134" s="4">
        <v>1.39E-3</v>
      </c>
    </row>
    <row r="136" spans="1:9">
      <c r="A136" s="1">
        <v>44</v>
      </c>
      <c r="B136" s="13" t="s">
        <v>154</v>
      </c>
      <c r="D136" s="13" t="s">
        <v>155</v>
      </c>
      <c r="E136" s="1" t="s">
        <v>95</v>
      </c>
      <c r="F136" s="31">
        <v>1</v>
      </c>
      <c r="G136" s="31">
        <v>850</v>
      </c>
      <c r="H136" s="31">
        <f>F136*G136</f>
        <v>850</v>
      </c>
      <c r="I136" s="4">
        <v>1.4999999999999999E-2</v>
      </c>
    </row>
    <row r="138" spans="1:9">
      <c r="A138" s="1">
        <v>45</v>
      </c>
      <c r="B138" s="13" t="s">
        <v>156</v>
      </c>
      <c r="D138" s="13" t="s">
        <v>157</v>
      </c>
      <c r="E138" s="1" t="s">
        <v>153</v>
      </c>
      <c r="F138" s="31">
        <v>2</v>
      </c>
      <c r="G138" s="31">
        <v>110</v>
      </c>
      <c r="H138" s="31">
        <f>F138*G138</f>
        <v>220</v>
      </c>
      <c r="I138" s="4">
        <v>5.0000000000000001E-4</v>
      </c>
    </row>
    <row r="140" spans="1:9">
      <c r="A140" s="1">
        <v>46</v>
      </c>
      <c r="B140" s="13" t="s">
        <v>158</v>
      </c>
      <c r="D140" s="13" t="s">
        <v>159</v>
      </c>
      <c r="E140" s="1" t="s">
        <v>153</v>
      </c>
      <c r="F140" s="31">
        <v>1</v>
      </c>
      <c r="G140" s="31">
        <v>800</v>
      </c>
      <c r="H140" s="31">
        <f>F140*G140</f>
        <v>800</v>
      </c>
      <c r="I140" s="4">
        <v>6.3800000000000003E-3</v>
      </c>
    </row>
    <row r="142" spans="1:9">
      <c r="A142" s="1">
        <v>47</v>
      </c>
      <c r="B142" s="13" t="s">
        <v>160</v>
      </c>
      <c r="D142" s="13" t="s">
        <v>161</v>
      </c>
      <c r="E142" s="1" t="s">
        <v>95</v>
      </c>
      <c r="F142" s="31">
        <v>1</v>
      </c>
      <c r="G142" s="31">
        <v>4500</v>
      </c>
      <c r="H142" s="31">
        <f>F142*G142</f>
        <v>4500</v>
      </c>
      <c r="I142" s="4">
        <v>2.5000000000000001E-2</v>
      </c>
    </row>
    <row r="143" spans="1:9">
      <c r="D143" s="13" t="s">
        <v>162</v>
      </c>
    </row>
    <row r="145" spans="1:9">
      <c r="A145" s="1">
        <v>48</v>
      </c>
      <c r="B145" s="13" t="s">
        <v>163</v>
      </c>
      <c r="D145" s="13" t="s">
        <v>164</v>
      </c>
      <c r="E145" s="1" t="s">
        <v>84</v>
      </c>
      <c r="F145" s="31">
        <v>1</v>
      </c>
      <c r="G145" s="31">
        <v>100</v>
      </c>
      <c r="H145" s="31">
        <f>F145*G145</f>
        <v>100</v>
      </c>
      <c r="I145" s="4">
        <v>4.0000000000000003E-5</v>
      </c>
    </row>
    <row r="147" spans="1:9">
      <c r="A147" s="1">
        <v>49</v>
      </c>
      <c r="B147" s="13" t="s">
        <v>165</v>
      </c>
      <c r="D147" s="13" t="s">
        <v>166</v>
      </c>
      <c r="E147" s="1" t="s">
        <v>167</v>
      </c>
      <c r="F147" s="31">
        <v>1</v>
      </c>
      <c r="G147" s="31">
        <v>650</v>
      </c>
      <c r="H147" s="31">
        <f>F147*G147</f>
        <v>650</v>
      </c>
      <c r="I147" s="4">
        <v>2E-3</v>
      </c>
    </row>
    <row r="149" spans="1:9">
      <c r="A149" s="1">
        <v>50</v>
      </c>
      <c r="B149" s="13" t="s">
        <v>168</v>
      </c>
      <c r="D149" s="13" t="s">
        <v>169</v>
      </c>
      <c r="E149" s="1" t="s">
        <v>84</v>
      </c>
      <c r="F149" s="31">
        <v>1</v>
      </c>
      <c r="G149" s="31">
        <v>90</v>
      </c>
      <c r="H149" s="31">
        <f>F149*G149</f>
        <v>90</v>
      </c>
      <c r="I149" s="4">
        <v>1.7000000000000001E-4</v>
      </c>
    </row>
    <row r="151" spans="1:9">
      <c r="A151" s="1">
        <v>51</v>
      </c>
      <c r="B151" s="13" t="s">
        <v>170</v>
      </c>
      <c r="D151" s="13" t="s">
        <v>171</v>
      </c>
      <c r="E151" s="1" t="s">
        <v>95</v>
      </c>
      <c r="F151" s="31">
        <v>1</v>
      </c>
      <c r="G151" s="31">
        <v>120</v>
      </c>
      <c r="H151" s="31">
        <f>F151*G151</f>
        <v>120</v>
      </c>
      <c r="I151" s="4">
        <v>0</v>
      </c>
    </row>
    <row r="153" spans="1:9">
      <c r="A153" s="1">
        <v>52</v>
      </c>
      <c r="B153" s="13" t="s">
        <v>172</v>
      </c>
      <c r="D153" s="13" t="s">
        <v>173</v>
      </c>
      <c r="E153" s="1" t="s">
        <v>99</v>
      </c>
      <c r="F153" s="31">
        <v>0.05</v>
      </c>
      <c r="G153" s="31">
        <v>500</v>
      </c>
      <c r="H153" s="31">
        <f>F153*G153</f>
        <v>25</v>
      </c>
      <c r="I153" s="4">
        <v>0</v>
      </c>
    </row>
    <row r="154" spans="1:9">
      <c r="A154" s="38" t="s">
        <v>67</v>
      </c>
      <c r="B154" s="39"/>
      <c r="C154" s="40"/>
      <c r="D154" s="39"/>
      <c r="E154" s="40"/>
      <c r="F154" s="69"/>
      <c r="G154" s="69"/>
      <c r="H154" s="70">
        <f>SUM(H133:H153)</f>
        <v>7705</v>
      </c>
      <c r="I154" s="41">
        <f>SUM(I133:I153)</f>
        <v>5.0479999999999997E-2</v>
      </c>
    </row>
    <row r="155" spans="1:9">
      <c r="B155" s="34" t="s">
        <v>32</v>
      </c>
    </row>
    <row r="156" spans="1:9">
      <c r="A156" s="35">
        <v>998</v>
      </c>
      <c r="B156" s="34" t="s">
        <v>174</v>
      </c>
    </row>
    <row r="158" spans="1:9">
      <c r="A158" s="1">
        <v>53</v>
      </c>
      <c r="B158" s="13" t="s">
        <v>175</v>
      </c>
      <c r="D158" s="13" t="s">
        <v>176</v>
      </c>
      <c r="E158" s="1" t="s">
        <v>177</v>
      </c>
      <c r="F158" s="31">
        <v>1</v>
      </c>
      <c r="G158" s="31">
        <v>500</v>
      </c>
      <c r="H158" s="31">
        <f>F158*G158</f>
        <v>500</v>
      </c>
      <c r="I158" s="4">
        <v>0</v>
      </c>
    </row>
    <row r="159" spans="1:9">
      <c r="D159" s="13" t="s">
        <v>178</v>
      </c>
    </row>
    <row r="160" spans="1:9">
      <c r="A160" s="38" t="s">
        <v>67</v>
      </c>
      <c r="B160" s="39"/>
      <c r="C160" s="40"/>
      <c r="D160" s="39"/>
      <c r="E160" s="40"/>
      <c r="F160" s="69"/>
      <c r="G160" s="69"/>
      <c r="H160" s="70">
        <f>SUM(H157:H159)</f>
        <v>500</v>
      </c>
      <c r="I160" s="41">
        <f>SUM(I157:I159)</f>
        <v>0</v>
      </c>
    </row>
    <row r="162" spans="1:9">
      <c r="A162" s="38" t="s">
        <v>179</v>
      </c>
      <c r="B162" s="49"/>
      <c r="C162" s="50"/>
      <c r="D162" s="49"/>
      <c r="E162" s="51"/>
      <c r="F162" s="71">
        <v>0.21</v>
      </c>
      <c r="G162" s="63"/>
      <c r="H162" s="63" t="s">
        <v>180</v>
      </c>
      <c r="I162" s="52" t="s">
        <v>16</v>
      </c>
    </row>
    <row r="163" spans="1:9">
      <c r="A163" s="36"/>
      <c r="B163" s="42" t="s">
        <v>26</v>
      </c>
      <c r="C163" s="43"/>
      <c r="D163" s="42"/>
      <c r="E163" s="53"/>
      <c r="F163" s="65">
        <f>H163-G163</f>
        <v>29118.927000000003</v>
      </c>
      <c r="G163" s="65"/>
      <c r="H163" s="65">
        <f>SUMIF(A:A,"Oddíl celkem",H:H)</f>
        <v>29118.927000000003</v>
      </c>
      <c r="I163" s="54"/>
    </row>
    <row r="164" spans="1:9">
      <c r="A164" s="44"/>
      <c r="B164" s="45" t="s">
        <v>181</v>
      </c>
      <c r="C164" s="46"/>
      <c r="D164" s="45"/>
      <c r="E164" s="55"/>
      <c r="F164" s="66">
        <f>F163*0.21</f>
        <v>6114.9746700000005</v>
      </c>
      <c r="G164" s="66"/>
      <c r="H164" s="66">
        <f>F164+G164</f>
        <v>6114.9746700000005</v>
      </c>
      <c r="I164" s="56"/>
    </row>
    <row r="165" spans="1:9">
      <c r="A165" s="36"/>
      <c r="B165" s="42"/>
      <c r="C165" s="43"/>
      <c r="D165" s="42"/>
      <c r="E165" s="37"/>
      <c r="F165" s="59"/>
      <c r="G165" s="59"/>
      <c r="H165" s="59"/>
      <c r="I165" s="47"/>
    </row>
    <row r="166" spans="1:9">
      <c r="A166" s="36"/>
      <c r="B166" s="42" t="s">
        <v>182</v>
      </c>
      <c r="C166" s="43"/>
      <c r="D166" s="42"/>
      <c r="E166" s="37"/>
      <c r="F166" s="59">
        <f>F164+F163</f>
        <v>35233.901670000007</v>
      </c>
      <c r="G166" s="59"/>
      <c r="H166" s="59">
        <f>H164+H163</f>
        <v>35233.901670000007</v>
      </c>
      <c r="I166" s="47">
        <f>SUMIF(A:A,"Oddíl celkem",I:I)</f>
        <v>10.018510000000001</v>
      </c>
    </row>
    <row r="167" spans="1:9">
      <c r="A167" s="44"/>
      <c r="B167" s="45"/>
      <c r="C167" s="46"/>
      <c r="D167" s="45"/>
      <c r="E167" s="46"/>
      <c r="F167" s="61"/>
      <c r="G167" s="61"/>
      <c r="H167" s="61"/>
      <c r="I167" s="48"/>
    </row>
  </sheetData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&amp;LStanislav Srnka&amp;CNABÍDKOVÝ ROZPOČET VČ. VÝKAZU VÝMĚR&amp;R&amp;8Datum  :    10.8.2016 &amp;10
    &amp;8                      Strana  :                  &amp;P</oddHeader>
    <oddFooter>&amp;R10.8.2016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75"/>
  <cols>
    <col min="1" max="1" width="13.5703125" customWidth="1"/>
    <col min="2" max="2" width="44.42578125" style="17" customWidth="1"/>
    <col min="3" max="3" width="14.42578125" style="30" customWidth="1"/>
    <col min="4" max="4" width="13.28515625" style="12" customWidth="1"/>
  </cols>
  <sheetData>
    <row r="1" spans="1:7">
      <c r="A1" s="1" t="s">
        <v>187</v>
      </c>
      <c r="D1" s="10">
        <v>42450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283 - Útvina č.p.80-objekt uložení zahradní techniky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2830010 - Přípojka vody a kanalizace     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1</v>
      </c>
      <c r="B9" s="13" t="str">
        <f>'Položkový rozpočet'!B6</f>
        <v xml:space="preserve">ZEMNI PRACE STAVEBNI                              </v>
      </c>
      <c r="C9" s="31">
        <f>'Položkový rozpočet'!H34</f>
        <v>13833.952000000001</v>
      </c>
      <c r="D9" s="4">
        <f>'Položkový rozpočet'!I34</f>
        <v>7.8316599999999994</v>
      </c>
      <c r="E9" s="1"/>
      <c r="F9" s="1"/>
      <c r="G9" s="1"/>
    </row>
    <row r="10" spans="1:7" s="1" customFormat="1" ht="11.25">
      <c r="A10" s="1">
        <f>'Položkový rozpočet'!A36</f>
        <v>4</v>
      </c>
      <c r="B10" s="13" t="str">
        <f>'Položkový rozpočet'!B36</f>
        <v xml:space="preserve">VODOROVNE KONSTRUKCE                              </v>
      </c>
      <c r="C10" s="31">
        <f>'Položkový rozpočet'!H39</f>
        <v>683.2</v>
      </c>
      <c r="D10" s="4">
        <f>'Položkový rozpočet'!I39</f>
        <v>2.1176599999999999</v>
      </c>
    </row>
    <row r="11" spans="1:7" s="1" customFormat="1" ht="11.25">
      <c r="A11" s="1">
        <f>'Položkový rozpočet'!A41</f>
        <v>8</v>
      </c>
      <c r="B11" s="13" t="str">
        <f>'Položkový rozpočet'!B41</f>
        <v xml:space="preserve">POTRUBI                                           </v>
      </c>
      <c r="C11" s="31">
        <f>'Položkový rozpočet'!H63</f>
        <v>2192.2150000000001</v>
      </c>
      <c r="D11" s="4">
        <f>'Položkový rozpočet'!I63</f>
        <v>1.3209999999999998E-2</v>
      </c>
    </row>
    <row r="12" spans="1:7" s="1" customFormat="1" ht="11.25">
      <c r="A12" s="1">
        <f>'Položkový rozpočet'!A65</f>
        <v>99</v>
      </c>
      <c r="B12" s="13" t="str">
        <f>'Položkový rozpočet'!B65</f>
        <v xml:space="preserve">PRESUN HMOT                                       </v>
      </c>
      <c r="C12" s="31">
        <f>'Položkový rozpočet'!H68</f>
        <v>1195.56</v>
      </c>
      <c r="D12" s="4">
        <f>'Položkový rozpočet'!I68</f>
        <v>0</v>
      </c>
    </row>
    <row r="13" spans="1:7" s="1" customFormat="1" ht="11.25">
      <c r="A13" s="1">
        <f>'Položkový rozpočet'!A70</f>
        <v>621</v>
      </c>
      <c r="B13" s="13" t="str">
        <f>'Položkový rozpočet'!B70</f>
        <v xml:space="preserve">21-M ELEKTROMONTAZE                    </v>
      </c>
      <c r="C13" s="31">
        <f>'Položkový rozpočet'!H76</f>
        <v>286</v>
      </c>
      <c r="D13" s="4">
        <f>'Položkový rozpočet'!I76</f>
        <v>3.8999999999999999E-4</v>
      </c>
    </row>
    <row r="14" spans="1:7" s="1" customFormat="1" ht="11.25">
      <c r="A14" s="1">
        <f>'Položkový rozpočet'!A78</f>
        <v>646</v>
      </c>
      <c r="B14" s="13" t="str">
        <f>'Položkový rozpočet'!B78</f>
        <v xml:space="preserve">46-M ZEMNI PRACE PRO ELEKROMONTAZE                </v>
      </c>
      <c r="C14" s="31">
        <f>'Položkový rozpočet'!H82</f>
        <v>260</v>
      </c>
      <c r="D14" s="4">
        <f>'Položkový rozpočet'!I82</f>
        <v>0</v>
      </c>
    </row>
    <row r="15" spans="1:7" s="1" customFormat="1" ht="11.25">
      <c r="A15" s="1">
        <f>'Položkový rozpočet'!A84</f>
        <v>713</v>
      </c>
      <c r="B15" s="13" t="str">
        <f>'Položkový rozpočet'!B84</f>
        <v xml:space="preserve">IZOLACE TEPELNE                                   </v>
      </c>
      <c r="C15" s="31">
        <f>'Položkový rozpočet'!H91</f>
        <v>135.5</v>
      </c>
      <c r="D15" s="4">
        <f>'Položkový rozpočet'!I91</f>
        <v>1.4999999999999999E-4</v>
      </c>
    </row>
    <row r="16" spans="1:7" s="1" customFormat="1" ht="11.25">
      <c r="A16" s="1">
        <f>'Položkový rozpočet'!A93</f>
        <v>721</v>
      </c>
      <c r="B16" s="13" t="str">
        <f>'Položkový rozpočet'!B93</f>
        <v xml:space="preserve">VNITRNI KANALIZACE                                </v>
      </c>
      <c r="C16" s="31">
        <f>'Položkový rozpočet'!H107</f>
        <v>445.5</v>
      </c>
      <c r="D16" s="4">
        <f>'Položkový rozpočet'!I107</f>
        <v>1.34E-3</v>
      </c>
    </row>
    <row r="17" spans="1:4" s="1" customFormat="1" ht="11.25">
      <c r="A17" s="1">
        <f>'Položkový rozpočet'!A109</f>
        <v>722</v>
      </c>
      <c r="B17" s="13" t="str">
        <f>'Položkový rozpočet'!B109</f>
        <v xml:space="preserve">VNITRNI VODOVOD                                   </v>
      </c>
      <c r="C17" s="31">
        <f>'Položkový rozpočet'!H130</f>
        <v>1882</v>
      </c>
      <c r="D17" s="4">
        <f>'Položkový rozpočet'!I130</f>
        <v>3.6200000000000004E-3</v>
      </c>
    </row>
    <row r="18" spans="1:4" s="1" customFormat="1" ht="11.25">
      <c r="A18" s="1">
        <f>'Položkový rozpočet'!A132</f>
        <v>725</v>
      </c>
      <c r="B18" s="13" t="str">
        <f>'Položkový rozpočet'!B132</f>
        <v xml:space="preserve">ZARIZOVACI PREDMETY                               </v>
      </c>
      <c r="C18" s="31">
        <f>'Položkový rozpočet'!H154</f>
        <v>7705</v>
      </c>
      <c r="D18" s="4">
        <f>'Položkový rozpočet'!I154</f>
        <v>5.0479999999999997E-2</v>
      </c>
    </row>
    <row r="19" spans="1:4" s="1" customFormat="1" ht="11.25">
      <c r="A19" s="1">
        <f>'Položkový rozpočet'!A156</f>
        <v>998</v>
      </c>
      <c r="B19" s="13" t="str">
        <f>'Položkový rozpočet'!B156</f>
        <v xml:space="preserve">DOPOČTY PRIRAZEK                                  </v>
      </c>
      <c r="C19" s="31">
        <f>'Položkový rozpočet'!H160</f>
        <v>500</v>
      </c>
      <c r="D19" s="4">
        <f>'Položkový rozpočet'!I160</f>
        <v>0</v>
      </c>
    </row>
    <row r="20" spans="1:4" s="1" customFormat="1" ht="11.25">
      <c r="B20" s="11"/>
      <c r="C20" s="31"/>
      <c r="D20" s="4"/>
    </row>
    <row r="21" spans="1:4" s="1" customFormat="1" ht="11.25">
      <c r="A21" s="38" t="s">
        <v>179</v>
      </c>
      <c r="B21" s="62"/>
      <c r="C21" s="63" t="s">
        <v>8</v>
      </c>
      <c r="D21" s="64" t="s">
        <v>16</v>
      </c>
    </row>
    <row r="22" spans="1:4" s="1" customFormat="1" ht="11.25">
      <c r="A22" s="36"/>
      <c r="B22" s="58" t="s">
        <v>26</v>
      </c>
      <c r="C22" s="65">
        <f>'Položkový rozpočet'!H163</f>
        <v>29118.927000000003</v>
      </c>
      <c r="D22" s="54"/>
    </row>
    <row r="23" spans="1:4" s="1" customFormat="1" ht="11.25">
      <c r="A23" s="36"/>
      <c r="B23" s="58" t="s">
        <v>188</v>
      </c>
      <c r="C23" s="65">
        <f>'Položkový rozpočet'!F164</f>
        <v>6114.9746700000005</v>
      </c>
      <c r="D23" s="54"/>
    </row>
    <row r="24" spans="1:4" s="1" customFormat="1" ht="11.25">
      <c r="A24" s="44"/>
      <c r="B24" s="60"/>
      <c r="C24" s="66"/>
      <c r="D24" s="56"/>
    </row>
    <row r="25" spans="1:4" s="1" customFormat="1" ht="11.25">
      <c r="A25" s="44"/>
      <c r="B25" s="60" t="s">
        <v>182</v>
      </c>
      <c r="C25" s="61">
        <f>C24+C23+C22</f>
        <v>35233.901670000007</v>
      </c>
      <c r="D25" s="48">
        <f>'Položkový rozpočet'!I166</f>
        <v>10.018510000000001</v>
      </c>
    </row>
    <row r="26" spans="1:4" s="1" customFormat="1" ht="11.25">
      <c r="B26" s="11"/>
      <c r="C26" s="31"/>
      <c r="D26" s="4"/>
    </row>
    <row r="27" spans="1:4" s="1" customFormat="1" ht="11.25">
      <c r="B27" s="11"/>
      <c r="C27" s="31"/>
      <c r="D27" s="4"/>
    </row>
    <row r="28" spans="1:4" s="1" customFormat="1" ht="11.25">
      <c r="B28" s="11"/>
      <c r="C28" s="31"/>
      <c r="D28" s="4"/>
    </row>
    <row r="29" spans="1:4" s="1" customFormat="1" ht="11.25">
      <c r="B29" s="11"/>
      <c r="C29" s="31"/>
      <c r="D29" s="4"/>
    </row>
    <row r="30" spans="1:4" s="1" customFormat="1" ht="11.25">
      <c r="B30" s="11"/>
      <c r="C30" s="31"/>
      <c r="D30" s="4"/>
    </row>
    <row r="31" spans="1:4" s="1" customFormat="1" ht="11.25">
      <c r="B31" s="11"/>
      <c r="C31" s="31"/>
      <c r="D31" s="4"/>
    </row>
    <row r="32" spans="1:4" s="1" customFormat="1" ht="11.25">
      <c r="B32" s="11"/>
      <c r="C32" s="31"/>
      <c r="D32" s="4"/>
    </row>
    <row r="33" spans="2:4" s="1" customFormat="1" ht="11.25">
      <c r="B33" s="11"/>
      <c r="C33" s="31"/>
      <c r="D33" s="4"/>
    </row>
    <row r="34" spans="2:4" s="1" customFormat="1" ht="11.25">
      <c r="B34" s="11"/>
      <c r="C34" s="31"/>
      <c r="D34" s="4"/>
    </row>
    <row r="35" spans="2:4" s="1" customFormat="1" ht="11.25">
      <c r="B35" s="11"/>
      <c r="C35" s="31"/>
      <c r="D35" s="4"/>
    </row>
    <row r="36" spans="2:4" s="1" customFormat="1" ht="11.25">
      <c r="B36" s="11"/>
      <c r="C36" s="31"/>
      <c r="D36" s="4"/>
    </row>
    <row r="37" spans="2:4" s="1" customFormat="1" ht="11.25">
      <c r="B37" s="11"/>
      <c r="C37" s="31"/>
      <c r="D37" s="4"/>
    </row>
    <row r="38" spans="2:4" s="1" customFormat="1" ht="11.25">
      <c r="B38" s="11"/>
      <c r="C38" s="31"/>
      <c r="D38" s="4"/>
    </row>
    <row r="39" spans="2:4" s="1" customFormat="1" ht="11.25">
      <c r="B39" s="11"/>
      <c r="C39" s="31"/>
      <c r="D39" s="4"/>
    </row>
    <row r="40" spans="2:4" s="1" customFormat="1" ht="11.25">
      <c r="B40" s="11"/>
      <c r="C40" s="31"/>
      <c r="D40" s="4"/>
    </row>
    <row r="41" spans="2:4" s="1" customFormat="1" ht="11.25">
      <c r="B41" s="11"/>
      <c r="C41" s="31"/>
      <c r="D41" s="4"/>
    </row>
    <row r="42" spans="2:4" s="1" customFormat="1" ht="11.25">
      <c r="B42" s="11"/>
      <c r="C42" s="31"/>
      <c r="D42" s="4"/>
    </row>
    <row r="43" spans="2:4" s="1" customFormat="1" ht="11.25">
      <c r="B43" s="11"/>
      <c r="C43" s="31"/>
      <c r="D43" s="4"/>
    </row>
    <row r="44" spans="2:4" s="1" customFormat="1" ht="11.25">
      <c r="B44" s="11"/>
      <c r="C44" s="31"/>
      <c r="D44" s="4"/>
    </row>
    <row r="45" spans="2:4" s="1" customFormat="1" ht="11.25">
      <c r="B45" s="11"/>
      <c r="C45" s="31"/>
      <c r="D45" s="4"/>
    </row>
    <row r="46" spans="2:4" s="1" customFormat="1" ht="11.25">
      <c r="B46" s="11"/>
      <c r="C46" s="31"/>
      <c r="D46" s="4"/>
    </row>
    <row r="47" spans="2:4" s="1" customFormat="1" ht="11.25">
      <c r="B47" s="11"/>
      <c r="C47" s="31"/>
      <c r="D47" s="4"/>
    </row>
    <row r="48" spans="2:4" s="1" customFormat="1" ht="11.25">
      <c r="B48" s="11"/>
      <c r="C48" s="31"/>
      <c r="D48" s="4"/>
    </row>
    <row r="49" spans="2:4" s="1" customFormat="1" ht="11.25">
      <c r="B49" s="11"/>
      <c r="C49" s="31"/>
      <c r="D49" s="4"/>
    </row>
    <row r="50" spans="2:4" s="1" customFormat="1" ht="11.25">
      <c r="B50" s="11"/>
      <c r="C50" s="31"/>
      <c r="D50" s="4"/>
    </row>
    <row r="51" spans="2:4" s="1" customFormat="1" ht="11.25">
      <c r="B51" s="11"/>
      <c r="C51" s="31"/>
      <c r="D51" s="4"/>
    </row>
    <row r="52" spans="2:4" s="1" customFormat="1" ht="11.25">
      <c r="B52" s="11"/>
      <c r="C52" s="31"/>
      <c r="D52" s="4"/>
    </row>
    <row r="53" spans="2:4" s="1" customFormat="1" ht="11.25">
      <c r="B53" s="11"/>
      <c r="C53" s="31"/>
      <c r="D53" s="4"/>
    </row>
    <row r="54" spans="2:4" s="1" customFormat="1" ht="11.25">
      <c r="B54" s="11"/>
      <c r="C54" s="31"/>
      <c r="D54" s="4"/>
    </row>
    <row r="55" spans="2:4" s="1" customFormat="1" ht="11.25">
      <c r="B55" s="11"/>
      <c r="C55" s="31"/>
      <c r="D55" s="4"/>
    </row>
    <row r="56" spans="2:4" s="1" customFormat="1" ht="11.25">
      <c r="B56" s="11"/>
      <c r="C56" s="31"/>
      <c r="D56" s="4"/>
    </row>
    <row r="57" spans="2:4" s="1" customFormat="1" ht="11.25">
      <c r="B57" s="11"/>
      <c r="C57" s="31"/>
      <c r="D57" s="4"/>
    </row>
    <row r="58" spans="2:4" s="1" customFormat="1" ht="11.25">
      <c r="B58" s="11"/>
      <c r="C58" s="31"/>
      <c r="D58" s="4"/>
    </row>
    <row r="59" spans="2:4" s="1" customFormat="1" ht="11.25">
      <c r="B59" s="11"/>
      <c r="C59" s="31"/>
      <c r="D59" s="4"/>
    </row>
    <row r="60" spans="2:4" s="1" customFormat="1" ht="11.25">
      <c r="B60" s="11"/>
      <c r="C60" s="31"/>
      <c r="D60" s="4"/>
    </row>
    <row r="61" spans="2:4" s="1" customFormat="1" ht="11.25">
      <c r="B61" s="11"/>
      <c r="C61" s="31"/>
      <c r="D61" s="4"/>
    </row>
    <row r="62" spans="2:4" s="1" customFormat="1" ht="11.25">
      <c r="B62" s="11"/>
      <c r="C62" s="31"/>
      <c r="D62" s="4"/>
    </row>
    <row r="63" spans="2:4" s="1" customFormat="1" ht="11.25">
      <c r="B63" s="11"/>
      <c r="C63" s="31"/>
      <c r="D63" s="4"/>
    </row>
    <row r="64" spans="2:4" s="1" customFormat="1" ht="11.25">
      <c r="B64" s="11"/>
      <c r="C64" s="31"/>
      <c r="D64" s="4"/>
    </row>
    <row r="65" spans="2:4" s="1" customFormat="1" ht="11.25">
      <c r="B65" s="11"/>
      <c r="C65" s="31"/>
      <c r="D65" s="4"/>
    </row>
    <row r="66" spans="2:4" s="1" customFormat="1" ht="11.25">
      <c r="B66" s="11"/>
      <c r="C66" s="31"/>
      <c r="D66" s="4"/>
    </row>
    <row r="67" spans="2:4" s="1" customFormat="1" ht="11.25">
      <c r="B67" s="11"/>
      <c r="C67" s="31"/>
      <c r="D67" s="4"/>
    </row>
    <row r="68" spans="2:4" s="1" customFormat="1" ht="11.25">
      <c r="B68" s="11"/>
      <c r="C68" s="31"/>
      <c r="D68" s="4"/>
    </row>
    <row r="69" spans="2:4" s="1" customFormat="1" ht="11.25">
      <c r="B69" s="11"/>
      <c r="C69" s="31"/>
      <c r="D69" s="4"/>
    </row>
    <row r="70" spans="2:4" s="1" customFormat="1" ht="11.25">
      <c r="B70" s="11"/>
      <c r="C70" s="31"/>
      <c r="D70" s="4"/>
    </row>
    <row r="71" spans="2:4" s="1" customFormat="1" ht="11.25">
      <c r="B71" s="11"/>
      <c r="C71" s="31"/>
      <c r="D71" s="4"/>
    </row>
    <row r="72" spans="2:4" s="1" customFormat="1" ht="11.25">
      <c r="B72" s="11"/>
      <c r="C72" s="31"/>
      <c r="D72" s="4"/>
    </row>
    <row r="73" spans="2:4" s="1" customFormat="1" ht="11.25">
      <c r="B73" s="11"/>
      <c r="C73" s="31"/>
      <c r="D73" s="4"/>
    </row>
    <row r="74" spans="2:4" s="1" customFormat="1" ht="11.25">
      <c r="B74" s="11"/>
      <c r="C74" s="31"/>
      <c r="D74" s="4"/>
    </row>
    <row r="75" spans="2:4" s="1" customFormat="1" ht="11.25">
      <c r="B75" s="11"/>
      <c r="C75" s="31"/>
      <c r="D75" s="4"/>
    </row>
    <row r="76" spans="2:4" s="1" customFormat="1" ht="11.25">
      <c r="B76" s="11"/>
      <c r="C76" s="31"/>
      <c r="D76" s="4"/>
    </row>
    <row r="77" spans="2:4" s="1" customFormat="1" ht="11.25">
      <c r="B77" s="11"/>
      <c r="C77" s="31"/>
      <c r="D77" s="4"/>
    </row>
    <row r="78" spans="2:4" s="1" customFormat="1" ht="11.25">
      <c r="B78" s="11"/>
      <c r="C78" s="31"/>
      <c r="D78" s="4"/>
    </row>
    <row r="79" spans="2:4" s="1" customFormat="1" ht="11.25">
      <c r="B79" s="11"/>
      <c r="C79" s="31"/>
      <c r="D79" s="4"/>
    </row>
    <row r="80" spans="2:4" s="1" customFormat="1" ht="11.25">
      <c r="B80" s="11"/>
      <c r="C80" s="31"/>
      <c r="D80" s="4"/>
    </row>
    <row r="81" spans="2:4" s="1" customFormat="1" ht="11.25">
      <c r="B81" s="11"/>
      <c r="C81" s="31"/>
      <c r="D81" s="4"/>
    </row>
    <row r="82" spans="2:4" s="1" customFormat="1" ht="11.25">
      <c r="B82" s="11"/>
      <c r="C82" s="31"/>
      <c r="D82" s="4"/>
    </row>
    <row r="83" spans="2:4" s="1" customFormat="1" ht="11.25">
      <c r="B83" s="11"/>
      <c r="C83" s="31"/>
      <c r="D83" s="4"/>
    </row>
    <row r="84" spans="2:4" s="1" customFormat="1" ht="11.25">
      <c r="B84" s="11"/>
      <c r="C84" s="31"/>
      <c r="D84" s="4"/>
    </row>
    <row r="85" spans="2:4" s="1" customFormat="1" ht="11.25">
      <c r="B85" s="11"/>
      <c r="C85" s="31"/>
      <c r="D85" s="4"/>
    </row>
    <row r="86" spans="2:4" s="1" customFormat="1" ht="11.25">
      <c r="B86" s="11"/>
      <c r="C86" s="31"/>
      <c r="D86" s="4"/>
    </row>
    <row r="87" spans="2:4" s="1" customFormat="1" ht="11.25">
      <c r="B87" s="11"/>
      <c r="C87" s="31"/>
      <c r="D87" s="4"/>
    </row>
    <row r="88" spans="2:4" s="1" customFormat="1" ht="11.25">
      <c r="B88" s="11"/>
      <c r="C88" s="31"/>
      <c r="D88" s="4"/>
    </row>
    <row r="89" spans="2:4" s="1" customFormat="1" ht="11.25">
      <c r="B89" s="11"/>
      <c r="C89" s="31"/>
      <c r="D89" s="4"/>
    </row>
    <row r="90" spans="2:4" s="1" customFormat="1" ht="11.25">
      <c r="B90" s="11"/>
      <c r="C90" s="31"/>
      <c r="D90" s="4"/>
    </row>
    <row r="91" spans="2:4" s="1" customFormat="1" ht="11.25">
      <c r="B91" s="11"/>
      <c r="C91" s="31"/>
      <c r="D91" s="4"/>
    </row>
    <row r="92" spans="2:4" s="1" customFormat="1" ht="11.25">
      <c r="B92" s="11"/>
      <c r="C92" s="31"/>
      <c r="D92" s="4"/>
    </row>
    <row r="93" spans="2:4" s="1" customFormat="1" ht="11.25">
      <c r="B93" s="11"/>
      <c r="C93" s="31"/>
      <c r="D93" s="4"/>
    </row>
    <row r="94" spans="2:4" s="1" customFormat="1" ht="11.25">
      <c r="B94" s="11"/>
      <c r="C94" s="31"/>
      <c r="D94" s="4"/>
    </row>
    <row r="95" spans="2:4" s="1" customFormat="1" ht="11.25">
      <c r="B95" s="11"/>
      <c r="C95" s="31"/>
      <c r="D95" s="4"/>
    </row>
    <row r="96" spans="2:4" s="1" customFormat="1" ht="11.25">
      <c r="B96" s="11"/>
      <c r="C96" s="31"/>
      <c r="D96" s="4"/>
    </row>
    <row r="97" spans="2:4" s="1" customFormat="1" ht="11.25">
      <c r="B97" s="11"/>
      <c r="C97" s="31"/>
      <c r="D97" s="4"/>
    </row>
    <row r="98" spans="2:4" s="1" customFormat="1" ht="11.25">
      <c r="B98" s="11"/>
      <c r="C98" s="31"/>
      <c r="D98" s="4"/>
    </row>
    <row r="99" spans="2:4" s="1" customFormat="1" ht="11.25">
      <c r="B99" s="11"/>
      <c r="C99" s="31"/>
      <c r="D99" s="4"/>
    </row>
    <row r="100" spans="2:4" s="1" customFormat="1" ht="11.25">
      <c r="B100" s="11"/>
      <c r="C100" s="31"/>
      <c r="D100" s="4"/>
    </row>
    <row r="101" spans="2:4" s="1" customFormat="1" ht="11.25">
      <c r="B101" s="11"/>
      <c r="C101" s="31"/>
      <c r="D101" s="4"/>
    </row>
    <row r="102" spans="2:4" s="1" customFormat="1" ht="11.25">
      <c r="B102" s="11"/>
      <c r="C102" s="31"/>
      <c r="D102" s="4"/>
    </row>
    <row r="103" spans="2:4" s="1" customFormat="1" ht="11.25">
      <c r="B103" s="11"/>
      <c r="C103" s="31"/>
      <c r="D103" s="4"/>
    </row>
    <row r="104" spans="2:4" s="1" customFormat="1" ht="11.25">
      <c r="B104" s="11"/>
      <c r="C104" s="31"/>
      <c r="D104" s="4"/>
    </row>
    <row r="105" spans="2:4" s="1" customFormat="1" ht="11.25">
      <c r="B105" s="11"/>
      <c r="C105" s="31"/>
      <c r="D105" s="4"/>
    </row>
    <row r="106" spans="2:4" s="1" customFormat="1" ht="11.25">
      <c r="B106" s="11"/>
      <c r="C106" s="31"/>
      <c r="D106" s="4"/>
    </row>
    <row r="107" spans="2:4" s="1" customFormat="1" ht="11.25">
      <c r="B107" s="11"/>
      <c r="C107" s="31"/>
      <c r="D107" s="4"/>
    </row>
    <row r="108" spans="2:4" s="1" customFormat="1" ht="11.25">
      <c r="B108" s="11"/>
      <c r="C108" s="31"/>
      <c r="D108" s="4"/>
    </row>
    <row r="109" spans="2:4" s="1" customFormat="1" ht="11.25">
      <c r="B109" s="11"/>
      <c r="C109" s="31"/>
      <c r="D109" s="4"/>
    </row>
    <row r="110" spans="2:4" s="1" customFormat="1" ht="11.25">
      <c r="B110" s="11"/>
      <c r="C110" s="31"/>
      <c r="D110" s="4"/>
    </row>
    <row r="111" spans="2:4" s="1" customFormat="1" ht="11.25">
      <c r="B111" s="11"/>
      <c r="C111" s="31"/>
      <c r="D111" s="4"/>
    </row>
    <row r="112" spans="2:4" s="1" customFormat="1" ht="11.25">
      <c r="B112" s="11"/>
      <c r="C112" s="31"/>
      <c r="D112" s="4"/>
    </row>
    <row r="113" spans="2:4" s="1" customFormat="1" ht="11.25">
      <c r="B113" s="11"/>
      <c r="C113" s="31"/>
      <c r="D113" s="4"/>
    </row>
    <row r="114" spans="2:4" s="1" customFormat="1" ht="11.25">
      <c r="B114" s="11"/>
      <c r="C114" s="31"/>
      <c r="D114" s="4"/>
    </row>
    <row r="115" spans="2:4" s="1" customFormat="1" ht="11.25">
      <c r="B115" s="11"/>
      <c r="C115" s="31"/>
      <c r="D115" s="4"/>
    </row>
    <row r="116" spans="2:4" s="1" customFormat="1" ht="11.25">
      <c r="B116" s="11"/>
      <c r="C116" s="31"/>
      <c r="D116" s="4"/>
    </row>
    <row r="117" spans="2:4" s="1" customFormat="1" ht="11.25">
      <c r="B117" s="11"/>
      <c r="C117" s="31"/>
      <c r="D117" s="4"/>
    </row>
    <row r="118" spans="2:4" s="1" customFormat="1" ht="11.25">
      <c r="B118" s="11"/>
      <c r="C118" s="31"/>
      <c r="D118" s="4"/>
    </row>
    <row r="119" spans="2:4" s="1" customFormat="1" ht="11.25">
      <c r="B119" s="11"/>
      <c r="C119" s="31"/>
      <c r="D119" s="4"/>
    </row>
    <row r="120" spans="2:4" s="1" customFormat="1" ht="11.25">
      <c r="B120" s="11"/>
      <c r="C120" s="31"/>
      <c r="D120" s="4"/>
    </row>
    <row r="121" spans="2:4" s="1" customFormat="1" ht="11.25">
      <c r="B121" s="11"/>
      <c r="C121" s="31"/>
      <c r="D121" s="4"/>
    </row>
    <row r="122" spans="2:4" s="1" customFormat="1" ht="11.25">
      <c r="B122" s="11"/>
      <c r="C122" s="31"/>
      <c r="D122" s="4"/>
    </row>
    <row r="123" spans="2:4" s="1" customFormat="1" ht="11.25">
      <c r="B123" s="11"/>
      <c r="C123" s="31"/>
      <c r="D123" s="4"/>
    </row>
    <row r="124" spans="2:4" s="1" customFormat="1" ht="11.25">
      <c r="B124" s="11"/>
      <c r="C124" s="31"/>
      <c r="D124" s="4"/>
    </row>
    <row r="125" spans="2:4" s="1" customFormat="1" ht="11.25">
      <c r="B125" s="11"/>
      <c r="C125" s="31"/>
      <c r="D125" s="4"/>
    </row>
    <row r="126" spans="2:4" s="1" customFormat="1" ht="11.25">
      <c r="B126" s="11"/>
      <c r="C126" s="31"/>
      <c r="D126" s="4"/>
    </row>
    <row r="127" spans="2:4" s="1" customFormat="1" ht="11.25">
      <c r="B127" s="11"/>
      <c r="C127" s="31"/>
      <c r="D127" s="4"/>
    </row>
    <row r="128" spans="2:4" s="1" customFormat="1" ht="11.25">
      <c r="B128" s="11"/>
      <c r="C128" s="31"/>
      <c r="D128" s="4"/>
    </row>
    <row r="129" spans="2:4" s="1" customFormat="1" ht="11.25">
      <c r="B129" s="11"/>
      <c r="C129" s="31"/>
      <c r="D129" s="4"/>
    </row>
    <row r="130" spans="2:4" s="1" customFormat="1" ht="11.25">
      <c r="B130" s="11"/>
      <c r="C130" s="31"/>
      <c r="D130" s="4"/>
    </row>
    <row r="131" spans="2:4" s="1" customFormat="1" ht="11.25">
      <c r="B131" s="11"/>
      <c r="C131" s="31"/>
      <c r="D131" s="4"/>
    </row>
    <row r="132" spans="2:4" s="1" customFormat="1" ht="11.25">
      <c r="B132" s="11"/>
      <c r="C132" s="31"/>
      <c r="D132" s="4"/>
    </row>
    <row r="133" spans="2:4" s="1" customFormat="1" ht="11.25">
      <c r="B133" s="11"/>
      <c r="C133" s="31"/>
      <c r="D133" s="4"/>
    </row>
    <row r="134" spans="2:4" s="1" customFormat="1" ht="11.25">
      <c r="B134" s="11"/>
      <c r="C134" s="31"/>
      <c r="D134" s="4"/>
    </row>
    <row r="135" spans="2:4" s="1" customFormat="1" ht="11.25">
      <c r="B135" s="11"/>
      <c r="C135" s="31"/>
      <c r="D135" s="4"/>
    </row>
    <row r="136" spans="2:4" s="1" customFormat="1" ht="11.25">
      <c r="B136" s="11"/>
      <c r="C136" s="31"/>
      <c r="D136" s="4"/>
    </row>
    <row r="137" spans="2:4" s="1" customFormat="1" ht="11.25">
      <c r="B137" s="11"/>
      <c r="C137" s="31"/>
      <c r="D137" s="4"/>
    </row>
    <row r="138" spans="2:4" s="1" customFormat="1" ht="11.25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opLeftCell="A16" workbookViewId="0">
      <selection activeCell="B21" sqref="B21"/>
    </sheetView>
  </sheetViews>
  <sheetFormatPr defaultRowHeight="12.75"/>
  <cols>
    <col min="1" max="1" width="17.28515625" customWidth="1"/>
    <col min="2" max="2" width="21.28515625" customWidth="1"/>
    <col min="3" max="3" width="17.7109375" customWidth="1"/>
    <col min="4" max="4" width="2.28515625" customWidth="1"/>
    <col min="5" max="5" width="12.28515625" customWidth="1"/>
    <col min="6" max="6" width="14.710937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Stanislav Srnka</v>
      </c>
    </row>
    <row r="8" spans="1:6" ht="126" customHeight="1"/>
    <row r="9" spans="1:6" ht="22.5" customHeight="1">
      <c r="B9" s="21" t="s">
        <v>21</v>
      </c>
    </row>
    <row r="10" spans="1:6" ht="36.75" customHeight="1">
      <c r="B10" t="s">
        <v>22</v>
      </c>
      <c r="C10" s="22" t="str">
        <f>'Položkový rozpočet'!$D$1</f>
        <v xml:space="preserve">283 - Útvina č.p.80-objekt uložení zahradní techniky                    </v>
      </c>
    </row>
    <row r="11" spans="1:6" ht="26.25" customHeight="1">
      <c r="B11" t="s">
        <v>23</v>
      </c>
      <c r="C11" s="22" t="str">
        <f>'Položkový rozpočet'!$D$2</f>
        <v xml:space="preserve">2830010 - Přípojka vody a kanalizace                        </v>
      </c>
    </row>
    <row r="12" spans="1:6" ht="24.75" customHeight="1"/>
    <row r="13" spans="1:6" ht="24.75" customHeight="1">
      <c r="C13" s="24" t="s">
        <v>183</v>
      </c>
    </row>
    <row r="18" spans="1:6" ht="21.75" customHeight="1">
      <c r="A18" s="23"/>
      <c r="B18" s="28" t="s">
        <v>24</v>
      </c>
      <c r="C18" s="29">
        <f>SUM(C19:C21)</f>
        <v>35233.901670000007</v>
      </c>
      <c r="D18" s="28" t="s">
        <v>25</v>
      </c>
    </row>
    <row r="19" spans="1:6" ht="24.75" customHeight="1">
      <c r="B19" t="s">
        <v>26</v>
      </c>
      <c r="C19" s="26">
        <f>'Položkový rozpočet'!H163</f>
        <v>29118.927000000003</v>
      </c>
      <c r="D19" t="s">
        <v>25</v>
      </c>
    </row>
    <row r="20" spans="1:6" ht="24.75" customHeight="1">
      <c r="C20" s="26"/>
    </row>
    <row r="21" spans="1:6">
      <c r="B21" t="s">
        <v>189</v>
      </c>
      <c r="C21" s="26">
        <f>'Položkový rozpočet'!F164</f>
        <v>6114.9746700000005</v>
      </c>
      <c r="D21" t="s">
        <v>25</v>
      </c>
    </row>
    <row r="22" spans="1:6" ht="26.25" customHeight="1">
      <c r="B22" t="s">
        <v>27</v>
      </c>
      <c r="C22" s="27">
        <f>'Položkový rozpočet'!I166</f>
        <v>10.018510000000001</v>
      </c>
      <c r="D22" t="s">
        <v>28</v>
      </c>
    </row>
    <row r="31" spans="1:6">
      <c r="E31" t="s">
        <v>29</v>
      </c>
      <c r="F31" t="s">
        <v>184</v>
      </c>
    </row>
    <row r="32" spans="1:6">
      <c r="E32" t="s">
        <v>30</v>
      </c>
      <c r="F32" s="25">
        <v>42450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cp:lastPrinted>2016-08-11T19:01:35Z</cp:lastPrinted>
  <dcterms:created xsi:type="dcterms:W3CDTF">1999-10-27T12:59:00Z</dcterms:created>
  <dcterms:modified xsi:type="dcterms:W3CDTF">2016-08-11T19:03:10Z</dcterms:modified>
</cp:coreProperties>
</file>